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CA38\Documents\GCA Soccer\2022\"/>
    </mc:Choice>
  </mc:AlternateContent>
  <xr:revisionPtr revIDLastSave="0" documentId="8_{889161F7-18A1-4673-B4DF-ABB8089BD371}" xr6:coauthVersionLast="45" xr6:coauthVersionMax="45" xr10:uidLastSave="{00000000-0000-0000-0000-000000000000}"/>
  <bookViews>
    <workbookView xWindow="-108" yWindow="-108" windowWidth="19416" windowHeight="10440" xr2:uid="{4940CB8A-BEFB-4930-BD5F-AC625CA05A29}"/>
  </bookViews>
  <sheets>
    <sheet name="Lex-Co-BS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3" i="1" l="1"/>
  <c r="D63" i="1"/>
  <c r="F63" i="1" s="1"/>
  <c r="C63" i="1"/>
  <c r="B63" i="1"/>
  <c r="F62" i="1"/>
  <c r="G62" i="1" s="1"/>
  <c r="E62" i="1"/>
  <c r="F61" i="1"/>
  <c r="G61" i="1" s="1"/>
  <c r="E61" i="1"/>
  <c r="F60" i="1"/>
  <c r="G60" i="1" s="1"/>
  <c r="E60" i="1"/>
  <c r="G59" i="1"/>
  <c r="F59" i="1"/>
  <c r="E59" i="1"/>
  <c r="F58" i="1"/>
  <c r="G58" i="1" s="1"/>
  <c r="E58" i="1"/>
  <c r="I39" i="1"/>
  <c r="D39" i="1"/>
  <c r="F39" i="1" s="1"/>
  <c r="C39" i="1"/>
  <c r="B39" i="1"/>
  <c r="F38" i="1"/>
  <c r="G38" i="1" s="1"/>
  <c r="E38" i="1"/>
  <c r="F37" i="1"/>
  <c r="G37" i="1" s="1"/>
  <c r="E37" i="1"/>
  <c r="F36" i="1"/>
  <c r="G36" i="1" s="1"/>
  <c r="E36" i="1"/>
  <c r="F35" i="1"/>
  <c r="G35" i="1" s="1"/>
  <c r="E35" i="1"/>
  <c r="F34" i="1"/>
  <c r="G34" i="1" s="1"/>
  <c r="E34" i="1"/>
  <c r="I31" i="1"/>
  <c r="D31" i="1"/>
  <c r="F31" i="1" s="1"/>
  <c r="C31" i="1"/>
  <c r="B31" i="1"/>
  <c r="F30" i="1"/>
  <c r="G30" i="1" s="1"/>
  <c r="H30" i="1" s="1"/>
  <c r="E30" i="1"/>
  <c r="F29" i="1"/>
  <c r="G29" i="1" s="1"/>
  <c r="E29" i="1"/>
  <c r="F28" i="1"/>
  <c r="G28" i="1" s="1"/>
  <c r="E28" i="1"/>
  <c r="G27" i="1"/>
  <c r="F27" i="1"/>
  <c r="E27" i="1"/>
  <c r="F26" i="1"/>
  <c r="G26" i="1" s="1"/>
  <c r="E26" i="1"/>
  <c r="I47" i="1"/>
  <c r="D47" i="1"/>
  <c r="F47" i="1" s="1"/>
  <c r="C47" i="1"/>
  <c r="B47" i="1"/>
  <c r="F46" i="1"/>
  <c r="G46" i="1" s="1"/>
  <c r="E46" i="1"/>
  <c r="F45" i="1"/>
  <c r="G45" i="1" s="1"/>
  <c r="E45" i="1"/>
  <c r="F44" i="1"/>
  <c r="G44" i="1" s="1"/>
  <c r="E44" i="1"/>
  <c r="F43" i="1"/>
  <c r="G43" i="1" s="1"/>
  <c r="E43" i="1"/>
  <c r="F42" i="1"/>
  <c r="G42" i="1" s="1"/>
  <c r="E42" i="1"/>
  <c r="I71" i="1"/>
  <c r="D71" i="1"/>
  <c r="F71" i="1" s="1"/>
  <c r="C71" i="1"/>
  <c r="B71" i="1"/>
  <c r="F70" i="1"/>
  <c r="G70" i="1" s="1"/>
  <c r="E70" i="1"/>
  <c r="F69" i="1"/>
  <c r="G69" i="1" s="1"/>
  <c r="E69" i="1"/>
  <c r="F68" i="1"/>
  <c r="G68" i="1" s="1"/>
  <c r="E68" i="1"/>
  <c r="F67" i="1"/>
  <c r="G67" i="1" s="1"/>
  <c r="E67" i="1"/>
  <c r="F66" i="1"/>
  <c r="G66" i="1" s="1"/>
  <c r="E66" i="1"/>
  <c r="I87" i="1"/>
  <c r="D87" i="1"/>
  <c r="F87" i="1" s="1"/>
  <c r="C87" i="1"/>
  <c r="B87" i="1"/>
  <c r="F86" i="1"/>
  <c r="G86" i="1" s="1"/>
  <c r="E86" i="1"/>
  <c r="F85" i="1"/>
  <c r="G85" i="1" s="1"/>
  <c r="E85" i="1"/>
  <c r="F84" i="1"/>
  <c r="G84" i="1" s="1"/>
  <c r="E84" i="1"/>
  <c r="F83" i="1"/>
  <c r="G83" i="1" s="1"/>
  <c r="E83" i="1"/>
  <c r="F82" i="1"/>
  <c r="G82" i="1" s="1"/>
  <c r="E82" i="1"/>
  <c r="I15" i="1"/>
  <c r="D15" i="1"/>
  <c r="F15" i="1" s="1"/>
  <c r="C15" i="1"/>
  <c r="B15" i="1"/>
  <c r="F14" i="1"/>
  <c r="G14" i="1" s="1"/>
  <c r="E14" i="1"/>
  <c r="F13" i="1"/>
  <c r="G13" i="1" s="1"/>
  <c r="E13" i="1"/>
  <c r="F12" i="1"/>
  <c r="G12" i="1" s="1"/>
  <c r="E12" i="1"/>
  <c r="F11" i="1"/>
  <c r="G11" i="1" s="1"/>
  <c r="E11" i="1"/>
  <c r="F10" i="1"/>
  <c r="G10" i="1" s="1"/>
  <c r="E10" i="1"/>
  <c r="I103" i="1"/>
  <c r="D103" i="1"/>
  <c r="F103" i="1" s="1"/>
  <c r="C103" i="1"/>
  <c r="B103" i="1"/>
  <c r="F102" i="1"/>
  <c r="G102" i="1" s="1"/>
  <c r="E102" i="1"/>
  <c r="F101" i="1"/>
  <c r="G101" i="1" s="1"/>
  <c r="E101" i="1"/>
  <c r="F100" i="1"/>
  <c r="G100" i="1" s="1"/>
  <c r="E100" i="1"/>
  <c r="F99" i="1"/>
  <c r="G99" i="1" s="1"/>
  <c r="E99" i="1"/>
  <c r="F98" i="1"/>
  <c r="G98" i="1" s="1"/>
  <c r="E98" i="1"/>
  <c r="I95" i="1"/>
  <c r="D95" i="1"/>
  <c r="F95" i="1" s="1"/>
  <c r="C95" i="1"/>
  <c r="B95" i="1"/>
  <c r="F94" i="1"/>
  <c r="G94" i="1" s="1"/>
  <c r="E94" i="1"/>
  <c r="F93" i="1"/>
  <c r="G93" i="1" s="1"/>
  <c r="E93" i="1"/>
  <c r="F92" i="1"/>
  <c r="G92" i="1" s="1"/>
  <c r="E92" i="1"/>
  <c r="F91" i="1"/>
  <c r="G91" i="1" s="1"/>
  <c r="E91" i="1"/>
  <c r="F90" i="1"/>
  <c r="G90" i="1" s="1"/>
  <c r="E90" i="1"/>
  <c r="F78" i="1"/>
  <c r="G78" i="1" s="1"/>
  <c r="E78" i="1"/>
  <c r="F77" i="1"/>
  <c r="G77" i="1" s="1"/>
  <c r="E77" i="1"/>
  <c r="F76" i="1"/>
  <c r="G76" i="1" s="1"/>
  <c r="E76" i="1"/>
  <c r="F75" i="1"/>
  <c r="G75" i="1" s="1"/>
  <c r="E75" i="1"/>
  <c r="I79" i="1"/>
  <c r="D79" i="1"/>
  <c r="F79" i="1" s="1"/>
  <c r="C79" i="1"/>
  <c r="B79" i="1"/>
  <c r="F74" i="1"/>
  <c r="G74" i="1" s="1"/>
  <c r="E74" i="1"/>
  <c r="D7" i="1"/>
  <c r="F7" i="1" s="1"/>
  <c r="C7" i="1"/>
  <c r="I55" i="1"/>
  <c r="I23" i="1"/>
  <c r="D55" i="1"/>
  <c r="F55" i="1" s="1"/>
  <c r="C55" i="1"/>
  <c r="B55" i="1"/>
  <c r="D23" i="1"/>
  <c r="C23" i="1"/>
  <c r="B23" i="1"/>
  <c r="E2" i="1"/>
  <c r="E3" i="1"/>
  <c r="E4" i="1"/>
  <c r="E5" i="1"/>
  <c r="E6" i="1"/>
  <c r="B7" i="1"/>
  <c r="F50" i="1"/>
  <c r="G50" i="1" s="1"/>
  <c r="E50" i="1"/>
  <c r="F18" i="1"/>
  <c r="G18" i="1" s="1"/>
  <c r="E18" i="1"/>
  <c r="F2" i="1"/>
  <c r="G2" i="1" s="1"/>
  <c r="I7" i="1"/>
  <c r="F54" i="1"/>
  <c r="G54" i="1" s="1"/>
  <c r="F53" i="1"/>
  <c r="G53" i="1" s="1"/>
  <c r="F52" i="1"/>
  <c r="G52" i="1" s="1"/>
  <c r="F51" i="1"/>
  <c r="G51" i="1" s="1"/>
  <c r="F22" i="1"/>
  <c r="G22" i="1" s="1"/>
  <c r="F21" i="1"/>
  <c r="G21" i="1" s="1"/>
  <c r="F20" i="1"/>
  <c r="G20" i="1" s="1"/>
  <c r="F19" i="1"/>
  <c r="G19" i="1" s="1"/>
  <c r="F6" i="1"/>
  <c r="G6" i="1" s="1"/>
  <c r="F5" i="1"/>
  <c r="G5" i="1" s="1"/>
  <c r="F4" i="1"/>
  <c r="G4" i="1" s="1"/>
  <c r="F3" i="1"/>
  <c r="G3" i="1" s="1"/>
  <c r="E54" i="1"/>
  <c r="E53" i="1"/>
  <c r="E52" i="1"/>
  <c r="E51" i="1"/>
  <c r="E22" i="1"/>
  <c r="E21" i="1"/>
  <c r="E20" i="1"/>
  <c r="E19" i="1"/>
  <c r="H58" i="1" l="1"/>
  <c r="H59" i="1"/>
  <c r="H60" i="1"/>
  <c r="H61" i="1"/>
  <c r="G63" i="1"/>
  <c r="H62" i="1"/>
  <c r="E63" i="1"/>
  <c r="H34" i="1"/>
  <c r="H35" i="1"/>
  <c r="H36" i="1"/>
  <c r="H37" i="1"/>
  <c r="H38" i="1"/>
  <c r="G39" i="1"/>
  <c r="H28" i="1"/>
  <c r="E39" i="1"/>
  <c r="H29" i="1"/>
  <c r="H27" i="1"/>
  <c r="H26" i="1"/>
  <c r="E31" i="1"/>
  <c r="G31" i="1"/>
  <c r="H46" i="1"/>
  <c r="H45" i="1"/>
  <c r="G47" i="1"/>
  <c r="E47" i="1"/>
  <c r="H44" i="1"/>
  <c r="H43" i="1"/>
  <c r="H42" i="1"/>
  <c r="G87" i="1"/>
  <c r="H70" i="1"/>
  <c r="G71" i="1"/>
  <c r="H69" i="1"/>
  <c r="H68" i="1"/>
  <c r="H67" i="1"/>
  <c r="H66" i="1"/>
  <c r="H13" i="1"/>
  <c r="H86" i="1"/>
  <c r="H82" i="1"/>
  <c r="H10" i="1"/>
  <c r="H14" i="1"/>
  <c r="E71" i="1"/>
  <c r="H90" i="1"/>
  <c r="H99" i="1"/>
  <c r="H12" i="1"/>
  <c r="H85" i="1"/>
  <c r="H83" i="1"/>
  <c r="H84" i="1"/>
  <c r="H102" i="1"/>
  <c r="H11" i="1"/>
  <c r="H94" i="1"/>
  <c r="E87" i="1"/>
  <c r="H76" i="1"/>
  <c r="H21" i="1"/>
  <c r="G15" i="1"/>
  <c r="H91" i="1"/>
  <c r="H100" i="1"/>
  <c r="E15" i="1"/>
  <c r="E7" i="1"/>
  <c r="H101" i="1"/>
  <c r="H78" i="1"/>
  <c r="H93" i="1"/>
  <c r="H98" i="1"/>
  <c r="H22" i="1"/>
  <c r="H77" i="1"/>
  <c r="H92" i="1"/>
  <c r="G103" i="1"/>
  <c r="H75" i="1"/>
  <c r="E103" i="1"/>
  <c r="G95" i="1"/>
  <c r="E95" i="1"/>
  <c r="E79" i="1"/>
  <c r="H74" i="1"/>
  <c r="G79" i="1"/>
  <c r="E55" i="1"/>
  <c r="H50" i="1"/>
  <c r="H6" i="1"/>
  <c r="H5" i="1"/>
  <c r="H52" i="1"/>
  <c r="E23" i="1"/>
  <c r="H18" i="1"/>
  <c r="H19" i="1"/>
  <c r="H20" i="1"/>
  <c r="G55" i="1"/>
  <c r="H51" i="1"/>
  <c r="G7" i="1"/>
  <c r="H53" i="1"/>
  <c r="F23" i="1"/>
  <c r="G23" i="1" s="1"/>
  <c r="H54" i="1"/>
  <c r="H3" i="1"/>
  <c r="H63" i="1" l="1"/>
  <c r="H87" i="1"/>
  <c r="H39" i="1"/>
  <c r="H31" i="1"/>
  <c r="H47" i="1"/>
  <c r="H71" i="1"/>
  <c r="H103" i="1"/>
  <c r="H15" i="1"/>
  <c r="H95" i="1"/>
  <c r="H79" i="1"/>
  <c r="H23" i="1"/>
  <c r="H7" i="1"/>
  <c r="H2" i="1" s="1"/>
  <c r="H55" i="1"/>
</calcChain>
</file>

<file path=xl/sharedStrings.xml><?xml version="1.0" encoding="utf-8"?>
<sst xmlns="http://schemas.openxmlformats.org/spreadsheetml/2006/main" count="233" uniqueCount="45">
  <si>
    <t>Airport</t>
  </si>
  <si>
    <t>Brookland-Cayce</t>
  </si>
  <si>
    <t>Gray Collegiate</t>
  </si>
  <si>
    <t>W</t>
  </si>
  <si>
    <t>L</t>
  </si>
  <si>
    <t>T</t>
  </si>
  <si>
    <t>MP</t>
  </si>
  <si>
    <t>%</t>
  </si>
  <si>
    <t>Total</t>
  </si>
  <si>
    <t>Region Champions</t>
  </si>
  <si>
    <t>-</t>
  </si>
  <si>
    <t>Postseaon</t>
  </si>
  <si>
    <t>3A State Champions</t>
  </si>
  <si>
    <t>2A Semifinals</t>
  </si>
  <si>
    <t>Covid-19</t>
  </si>
  <si>
    <t>2A Second Round</t>
  </si>
  <si>
    <t>3A First Round</t>
  </si>
  <si>
    <t>4A Second Round</t>
  </si>
  <si>
    <t>none</t>
  </si>
  <si>
    <t>3A Second Round</t>
  </si>
  <si>
    <t>Providence Athletic Club</t>
  </si>
  <si>
    <t>Swansea</t>
  </si>
  <si>
    <t>White Knoll</t>
  </si>
  <si>
    <t>Batesburg-Leesville</t>
  </si>
  <si>
    <t>River Bluff</t>
  </si>
  <si>
    <t>Lexington</t>
  </si>
  <si>
    <t>5A Second Round</t>
  </si>
  <si>
    <t>5A Semifinals</t>
  </si>
  <si>
    <t>2A First Round</t>
  </si>
  <si>
    <t>5A Finals</t>
  </si>
  <si>
    <t>n/a</t>
  </si>
  <si>
    <t>Gilbert</t>
  </si>
  <si>
    <t>3A Quarterfinals</t>
  </si>
  <si>
    <t>MaxPreps SC</t>
  </si>
  <si>
    <t>Chapin</t>
  </si>
  <si>
    <t>5A First Round</t>
  </si>
  <si>
    <t>4A State Champions</t>
  </si>
  <si>
    <t>Dutch Fork</t>
  </si>
  <si>
    <t>5A Quarterfinals</t>
  </si>
  <si>
    <t>Irmo</t>
  </si>
  <si>
    <t>4A First Round</t>
  </si>
  <si>
    <t>MaxPreps SOS</t>
  </si>
  <si>
    <t>MaxPreps Rating</t>
  </si>
  <si>
    <t>3A Finals</t>
  </si>
  <si>
    <t>2A Finals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</si>
</sst>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theme="7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164" fontId="3" fillId="4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8" fillId="5" borderId="0" xfId="0" applyFont="1" applyFill="1" applyAlignment="1">
      <alignment horizontal="center"/>
    </xf>
    <xf numFmtId="164" fontId="8" fillId="5" borderId="0" xfId="0" applyNumberFormat="1" applyFont="1" applyFill="1" applyAlignment="1">
      <alignment horizontal="center"/>
    </xf>
    <xf numFmtId="165" fontId="8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5" fontId="6" fillId="5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164" fontId="5" fillId="5" borderId="0" xfId="0" applyNumberFormat="1" applyFont="1" applyFill="1" applyAlignment="1">
      <alignment horizontal="center"/>
    </xf>
    <xf numFmtId="165" fontId="5" fillId="5" borderId="0" xfId="0" applyNumberFormat="1" applyFont="1" applyFill="1" applyAlignment="1">
      <alignment horizontal="center"/>
    </xf>
    <xf numFmtId="0" fontId="0" fillId="5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 vertical="center" wrapText="1"/>
    </xf>
    <xf numFmtId="0" fontId="11" fillId="6" borderId="0" xfId="0" applyFont="1" applyFill="1" applyAlignment="1">
      <alignment horizontal="center" vertical="center"/>
    </xf>
    <xf numFmtId="164" fontId="11" fillId="6" borderId="0" xfId="0" applyNumberFormat="1" applyFont="1" applyFill="1" applyAlignment="1">
      <alignment horizontal="center" vertical="center"/>
    </xf>
    <xf numFmtId="0" fontId="3" fillId="7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/>
    </xf>
    <xf numFmtId="164" fontId="3" fillId="7" borderId="0" xfId="0" applyNumberFormat="1" applyFont="1" applyFill="1" applyAlignment="1">
      <alignment horizontal="center" vertical="center"/>
    </xf>
    <xf numFmtId="0" fontId="13" fillId="7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/>
    </xf>
    <xf numFmtId="164" fontId="13" fillId="7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3" fillId="8" borderId="0" xfId="0" applyFont="1" applyFill="1" applyAlignment="1">
      <alignment horizontal="center" vertical="center" wrapText="1"/>
    </xf>
    <xf numFmtId="0" fontId="13" fillId="8" borderId="0" xfId="0" applyFont="1" applyFill="1" applyAlignment="1">
      <alignment horizontal="center" vertical="center"/>
    </xf>
    <xf numFmtId="164" fontId="13" fillId="8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14" fillId="5" borderId="0" xfId="0" applyFont="1" applyFill="1" applyAlignment="1">
      <alignment horizontal="center"/>
    </xf>
    <xf numFmtId="164" fontId="14" fillId="5" borderId="0" xfId="0" applyNumberFormat="1" applyFont="1" applyFill="1" applyAlignment="1">
      <alignment horizontal="center"/>
    </xf>
    <xf numFmtId="165" fontId="14" fillId="5" borderId="0" xfId="0" applyNumberFormat="1" applyFont="1" applyFill="1" applyAlignment="1">
      <alignment horizontal="center"/>
    </xf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164" fontId="16" fillId="5" borderId="0" xfId="0" applyNumberFormat="1" applyFont="1" applyFill="1" applyAlignment="1">
      <alignment horizontal="center"/>
    </xf>
    <xf numFmtId="165" fontId="16" fillId="5" borderId="0" xfId="0" applyNumberFormat="1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164" fontId="12" fillId="5" borderId="0" xfId="0" applyNumberFormat="1" applyFont="1" applyFill="1" applyAlignment="1">
      <alignment horizontal="center"/>
    </xf>
    <xf numFmtId="165" fontId="12" fillId="5" borderId="0" xfId="0" applyNumberFormat="1" applyFont="1" applyFill="1" applyAlignment="1">
      <alignment horizontal="center"/>
    </xf>
    <xf numFmtId="0" fontId="17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164" fontId="18" fillId="5" borderId="0" xfId="0" applyNumberFormat="1" applyFont="1" applyFill="1" applyAlignment="1">
      <alignment horizontal="center"/>
    </xf>
    <xf numFmtId="165" fontId="18" fillId="5" borderId="0" xfId="0" applyNumberFormat="1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12" fillId="10" borderId="0" xfId="0" applyFont="1" applyFill="1" applyAlignment="1">
      <alignment horizontal="center" vertical="center" wrapText="1"/>
    </xf>
    <xf numFmtId="0" fontId="12" fillId="10" borderId="0" xfId="0" applyFont="1" applyFill="1" applyAlignment="1">
      <alignment horizontal="center" vertical="center"/>
    </xf>
    <xf numFmtId="164" fontId="12" fillId="10" borderId="0" xfId="0" applyNumberFormat="1" applyFont="1" applyFill="1" applyAlignment="1">
      <alignment horizontal="center" vertical="center"/>
    </xf>
    <xf numFmtId="0" fontId="20" fillId="5" borderId="0" xfId="0" applyFont="1" applyFill="1" applyAlignment="1">
      <alignment horizontal="center"/>
    </xf>
    <xf numFmtId="164" fontId="20" fillId="5" borderId="0" xfId="0" applyNumberFormat="1" applyFont="1" applyFill="1" applyAlignment="1">
      <alignment horizontal="center"/>
    </xf>
    <xf numFmtId="165" fontId="20" fillId="5" borderId="0" xfId="0" applyNumberFormat="1" applyFont="1" applyFill="1" applyAlignment="1">
      <alignment horizontal="center"/>
    </xf>
    <xf numFmtId="0" fontId="21" fillId="5" borderId="0" xfId="0" applyFont="1" applyFill="1" applyAlignment="1">
      <alignment horizontal="center"/>
    </xf>
    <xf numFmtId="0" fontId="1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164" fontId="1" fillId="8" borderId="0" xfId="0" applyNumberFormat="1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 wrapText="1"/>
    </xf>
    <xf numFmtId="0" fontId="2" fillId="11" borderId="0" xfId="0" applyFont="1" applyFill="1" applyAlignment="1">
      <alignment horizontal="center" vertical="center"/>
    </xf>
    <xf numFmtId="164" fontId="2" fillId="11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/>
    </xf>
    <xf numFmtId="164" fontId="2" fillId="5" borderId="0" xfId="0" applyNumberFormat="1" applyFont="1" applyFill="1" applyAlignment="1">
      <alignment horizontal="center"/>
    </xf>
    <xf numFmtId="165" fontId="2" fillId="5" borderId="0" xfId="0" applyNumberFormat="1" applyFont="1" applyFill="1" applyAlignment="1">
      <alignment horizontal="center"/>
    </xf>
    <xf numFmtId="0" fontId="22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F8B00-0448-4AA7-90A9-D633375185D3}">
  <dimension ref="A1:M103"/>
  <sheetViews>
    <sheetView tabSelected="1" workbookViewId="0"/>
  </sheetViews>
  <sheetFormatPr defaultColWidth="9.109375" defaultRowHeight="14.4" x14ac:dyDescent="0.3"/>
  <cols>
    <col min="1" max="1" width="16" style="1" bestFit="1" customWidth="1"/>
    <col min="2" max="3" width="3" style="1" bestFit="1" customWidth="1"/>
    <col min="4" max="4" width="2" style="1" bestFit="1" customWidth="1"/>
    <col min="5" max="5" width="4" style="1" bestFit="1" customWidth="1"/>
    <col min="6" max="6" width="3.5546875" style="1" bestFit="1" customWidth="1"/>
    <col min="7" max="7" width="4.5546875" style="1" bestFit="1" customWidth="1"/>
    <col min="8" max="8" width="5.5546875" style="1" bestFit="1" customWidth="1"/>
    <col min="9" max="9" width="10.88671875" style="1" customWidth="1"/>
    <col min="10" max="10" width="18.88671875" style="1" bestFit="1" customWidth="1"/>
    <col min="11" max="13" width="9.88671875" style="1" bestFit="1" customWidth="1"/>
    <col min="14" max="16384" width="9.109375" style="1"/>
  </cols>
  <sheetData>
    <row r="1" spans="1:13" s="14" customFormat="1" ht="28.8" x14ac:dyDescent="0.3">
      <c r="A1" s="4" t="s">
        <v>0</v>
      </c>
      <c r="B1" s="4" t="s">
        <v>3</v>
      </c>
      <c r="C1" s="4" t="s">
        <v>4</v>
      </c>
      <c r="D1" s="4" t="s">
        <v>5</v>
      </c>
      <c r="E1" s="4" t="s">
        <v>6</v>
      </c>
      <c r="F1" s="4"/>
      <c r="G1" s="5"/>
      <c r="H1" s="4" t="s">
        <v>7</v>
      </c>
      <c r="I1" s="6" t="s">
        <v>9</v>
      </c>
      <c r="J1" s="4" t="s">
        <v>11</v>
      </c>
      <c r="K1" s="6" t="s">
        <v>33</v>
      </c>
      <c r="L1" s="6" t="s">
        <v>42</v>
      </c>
      <c r="M1" s="6" t="s">
        <v>41</v>
      </c>
    </row>
    <row r="2" spans="1:13" x14ac:dyDescent="0.3">
      <c r="A2" s="1">
        <v>2022</v>
      </c>
      <c r="B2" s="1">
        <v>1</v>
      </c>
      <c r="C2" s="1">
        <v>16</v>
      </c>
      <c r="D2" s="1">
        <v>1</v>
      </c>
      <c r="E2" s="1">
        <f t="shared" ref="E2:E6" si="0">SUM(B2:D2)</f>
        <v>18</v>
      </c>
      <c r="F2" s="2">
        <f t="shared" ref="F2:F7" si="1">D2/2</f>
        <v>0.5</v>
      </c>
      <c r="G2" s="2">
        <f>B2+F2</f>
        <v>1.5</v>
      </c>
      <c r="H2" s="3">
        <f>G2/E2</f>
        <v>8.3333333333333329E-2</v>
      </c>
      <c r="I2" s="13">
        <v>0</v>
      </c>
      <c r="J2" s="1" t="s">
        <v>18</v>
      </c>
      <c r="K2" s="1">
        <v>147</v>
      </c>
      <c r="L2" s="1">
        <v>-7.6</v>
      </c>
      <c r="M2" s="1">
        <v>6.2</v>
      </c>
    </row>
    <row r="3" spans="1:13" x14ac:dyDescent="0.3">
      <c r="A3" s="1">
        <v>2021</v>
      </c>
      <c r="B3" s="1">
        <v>5</v>
      </c>
      <c r="C3" s="1">
        <v>16</v>
      </c>
      <c r="D3" s="1">
        <v>1</v>
      </c>
      <c r="E3" s="1">
        <f t="shared" si="0"/>
        <v>22</v>
      </c>
      <c r="F3" s="2">
        <f t="shared" si="1"/>
        <v>0.5</v>
      </c>
      <c r="G3" s="2">
        <f>B3+F3</f>
        <v>5.5</v>
      </c>
      <c r="H3" s="3">
        <f>G3/E3</f>
        <v>0.25</v>
      </c>
      <c r="I3" s="13">
        <v>0</v>
      </c>
      <c r="J3" s="1" t="s">
        <v>18</v>
      </c>
      <c r="K3" s="1">
        <v>131</v>
      </c>
      <c r="L3" s="1">
        <v>-4.0999999999999996</v>
      </c>
      <c r="M3" s="1">
        <v>4.0999999999999996</v>
      </c>
    </row>
    <row r="4" spans="1:13" x14ac:dyDescent="0.3">
      <c r="A4" s="1">
        <v>2020</v>
      </c>
      <c r="B4" s="1">
        <v>0</v>
      </c>
      <c r="C4" s="1">
        <v>0</v>
      </c>
      <c r="D4" s="1">
        <v>0</v>
      </c>
      <c r="E4" s="1">
        <f t="shared" si="0"/>
        <v>0</v>
      </c>
      <c r="F4" s="2">
        <f t="shared" si="1"/>
        <v>0</v>
      </c>
      <c r="G4" s="2">
        <f t="shared" ref="G4:G7" si="2">B4+F4</f>
        <v>0</v>
      </c>
      <c r="H4" s="3">
        <v>0</v>
      </c>
      <c r="I4" s="13" t="s">
        <v>10</v>
      </c>
      <c r="J4" s="27" t="s">
        <v>14</v>
      </c>
      <c r="K4" s="27">
        <v>0</v>
      </c>
      <c r="L4" s="1">
        <v>0</v>
      </c>
      <c r="M4" s="1">
        <v>0</v>
      </c>
    </row>
    <row r="5" spans="1:13" x14ac:dyDescent="0.3">
      <c r="A5" s="1">
        <v>2019</v>
      </c>
      <c r="B5" s="1">
        <v>3</v>
      </c>
      <c r="C5" s="1">
        <v>10</v>
      </c>
      <c r="D5" s="1">
        <v>0</v>
      </c>
      <c r="E5" s="1">
        <f t="shared" si="0"/>
        <v>13</v>
      </c>
      <c r="F5" s="2">
        <f t="shared" si="1"/>
        <v>0</v>
      </c>
      <c r="G5" s="2">
        <f t="shared" si="2"/>
        <v>3</v>
      </c>
      <c r="H5" s="3">
        <f t="shared" ref="H5:H7" si="3">G5/E5</f>
        <v>0.23076923076923078</v>
      </c>
      <c r="I5" s="13">
        <v>0</v>
      </c>
      <c r="J5" s="1" t="s">
        <v>18</v>
      </c>
      <c r="K5" s="1">
        <v>144</v>
      </c>
      <c r="L5" s="1">
        <v>-8.5</v>
      </c>
      <c r="M5" s="1">
        <v>0.5</v>
      </c>
    </row>
    <row r="6" spans="1:13" x14ac:dyDescent="0.3">
      <c r="A6" s="1">
        <v>2018</v>
      </c>
      <c r="B6" s="1">
        <v>10</v>
      </c>
      <c r="C6" s="1">
        <v>12</v>
      </c>
      <c r="D6" s="1">
        <v>0</v>
      </c>
      <c r="E6" s="1">
        <f t="shared" si="0"/>
        <v>22</v>
      </c>
      <c r="F6" s="2">
        <f t="shared" si="1"/>
        <v>0</v>
      </c>
      <c r="G6" s="2">
        <f t="shared" si="2"/>
        <v>10</v>
      </c>
      <c r="H6" s="3">
        <f t="shared" si="3"/>
        <v>0.45454545454545453</v>
      </c>
      <c r="I6" s="13">
        <v>0</v>
      </c>
      <c r="J6" s="1" t="s">
        <v>17</v>
      </c>
      <c r="K6" s="1">
        <v>65</v>
      </c>
      <c r="L6" s="1">
        <v>3.6</v>
      </c>
      <c r="M6" s="1">
        <v>4.5999999999999996</v>
      </c>
    </row>
    <row r="7" spans="1:13" x14ac:dyDescent="0.3">
      <c r="A7" s="15" t="s">
        <v>8</v>
      </c>
      <c r="B7" s="15">
        <f>SUM(B2:B6)</f>
        <v>19</v>
      </c>
      <c r="C7" s="15">
        <f>SUM(C2:C6)</f>
        <v>54</v>
      </c>
      <c r="D7" s="15">
        <f>SUM(D2:D6)</f>
        <v>2</v>
      </c>
      <c r="E7" s="15">
        <f>SUM(E2:E6)</f>
        <v>75</v>
      </c>
      <c r="F7" s="16">
        <f t="shared" si="1"/>
        <v>1</v>
      </c>
      <c r="G7" s="16">
        <f t="shared" si="2"/>
        <v>20</v>
      </c>
      <c r="H7" s="17">
        <f t="shared" si="3"/>
        <v>0.26666666666666666</v>
      </c>
      <c r="I7" s="15">
        <f>SUM(I3:I6)</f>
        <v>0</v>
      </c>
      <c r="J7" s="18"/>
      <c r="K7" s="15">
        <v>121.25</v>
      </c>
      <c r="L7" s="15">
        <v>-4.1500000000000004</v>
      </c>
      <c r="M7" s="15">
        <v>3.88</v>
      </c>
    </row>
    <row r="8" spans="1:13" x14ac:dyDescent="0.3">
      <c r="F8" s="2"/>
      <c r="G8" s="2"/>
    </row>
    <row r="9" spans="1:13" ht="28.8" x14ac:dyDescent="0.3">
      <c r="A9" s="34" t="s">
        <v>23</v>
      </c>
      <c r="B9" s="35" t="s">
        <v>3</v>
      </c>
      <c r="C9" s="35" t="s">
        <v>4</v>
      </c>
      <c r="D9" s="35" t="s">
        <v>5</v>
      </c>
      <c r="E9" s="35" t="s">
        <v>6</v>
      </c>
      <c r="F9" s="36"/>
      <c r="G9" s="36"/>
      <c r="H9" s="35" t="s">
        <v>7</v>
      </c>
      <c r="I9" s="34" t="s">
        <v>9</v>
      </c>
      <c r="J9" s="35" t="s">
        <v>11</v>
      </c>
      <c r="K9" s="34" t="s">
        <v>33</v>
      </c>
      <c r="L9" s="34" t="s">
        <v>42</v>
      </c>
      <c r="M9" s="34" t="s">
        <v>41</v>
      </c>
    </row>
    <row r="10" spans="1:13" x14ac:dyDescent="0.3">
      <c r="A10" s="1">
        <v>2022</v>
      </c>
      <c r="B10" s="1">
        <v>8</v>
      </c>
      <c r="C10" s="1">
        <v>9</v>
      </c>
      <c r="D10" s="1">
        <v>0</v>
      </c>
      <c r="E10" s="1">
        <f t="shared" ref="E10:E15" si="4">SUM(B10:D10)</f>
        <v>17</v>
      </c>
      <c r="F10" s="2">
        <f t="shared" ref="F10:F15" si="5">D10/2</f>
        <v>0</v>
      </c>
      <c r="G10" s="2">
        <f>B10+F10</f>
        <v>8</v>
      </c>
      <c r="H10" s="3">
        <f>G10/E10</f>
        <v>0.47058823529411764</v>
      </c>
      <c r="I10" s="13">
        <v>0</v>
      </c>
      <c r="J10" s="1" t="s">
        <v>15</v>
      </c>
      <c r="K10" s="1">
        <v>101</v>
      </c>
      <c r="L10" s="1">
        <v>0.8</v>
      </c>
      <c r="M10" s="1">
        <v>1.1000000000000001</v>
      </c>
    </row>
    <row r="11" spans="1:13" x14ac:dyDescent="0.3">
      <c r="A11" s="1">
        <v>2021</v>
      </c>
      <c r="B11" s="1">
        <v>5</v>
      </c>
      <c r="C11" s="1">
        <v>9</v>
      </c>
      <c r="D11" s="1">
        <v>0</v>
      </c>
      <c r="E11" s="1">
        <f t="shared" si="4"/>
        <v>14</v>
      </c>
      <c r="F11" s="2">
        <f t="shared" si="5"/>
        <v>0</v>
      </c>
      <c r="G11" s="2">
        <f t="shared" ref="G11" si="6">B11+F11</f>
        <v>5</v>
      </c>
      <c r="H11" s="3">
        <f t="shared" ref="H11" si="7">G11/E11</f>
        <v>0.35714285714285715</v>
      </c>
      <c r="I11" s="13">
        <v>0</v>
      </c>
      <c r="J11" s="1" t="s">
        <v>28</v>
      </c>
      <c r="K11" s="1">
        <v>149</v>
      </c>
      <c r="L11" s="1">
        <v>-7.8</v>
      </c>
      <c r="M11" s="1">
        <v>-1.5</v>
      </c>
    </row>
    <row r="12" spans="1:13" x14ac:dyDescent="0.3">
      <c r="A12" s="1">
        <v>2020</v>
      </c>
      <c r="B12" s="1">
        <v>2</v>
      </c>
      <c r="C12" s="1">
        <v>0</v>
      </c>
      <c r="D12" s="1">
        <v>0</v>
      </c>
      <c r="E12" s="1">
        <f t="shared" si="4"/>
        <v>2</v>
      </c>
      <c r="F12" s="2">
        <f t="shared" si="5"/>
        <v>0</v>
      </c>
      <c r="G12" s="2">
        <f>B12+F12</f>
        <v>2</v>
      </c>
      <c r="H12" s="3">
        <f>G12/E12</f>
        <v>1</v>
      </c>
      <c r="I12" s="13">
        <v>0</v>
      </c>
      <c r="J12" s="27" t="s">
        <v>14</v>
      </c>
      <c r="K12" s="27">
        <v>0</v>
      </c>
      <c r="L12" s="1">
        <v>0</v>
      </c>
      <c r="M12" s="1">
        <v>0</v>
      </c>
    </row>
    <row r="13" spans="1:13" x14ac:dyDescent="0.3">
      <c r="A13" s="1">
        <v>2019</v>
      </c>
      <c r="B13" s="1">
        <v>14</v>
      </c>
      <c r="C13" s="1">
        <v>9</v>
      </c>
      <c r="D13" s="1">
        <v>0</v>
      </c>
      <c r="E13" s="1">
        <f t="shared" si="4"/>
        <v>23</v>
      </c>
      <c r="F13" s="2">
        <f t="shared" si="5"/>
        <v>0</v>
      </c>
      <c r="G13" s="2">
        <f>B13+F13</f>
        <v>14</v>
      </c>
      <c r="H13" s="3">
        <f>G13/E13</f>
        <v>0.60869565217391308</v>
      </c>
      <c r="I13" s="13">
        <v>0</v>
      </c>
      <c r="J13" s="1" t="s">
        <v>15</v>
      </c>
      <c r="K13" s="1">
        <v>95</v>
      </c>
      <c r="L13" s="1">
        <v>1.4</v>
      </c>
      <c r="M13" s="1">
        <v>-3.1</v>
      </c>
    </row>
    <row r="14" spans="1:13" x14ac:dyDescent="0.3">
      <c r="A14" s="1">
        <v>2018</v>
      </c>
      <c r="B14" s="1">
        <v>4</v>
      </c>
      <c r="C14" s="1">
        <v>11</v>
      </c>
      <c r="D14" s="1">
        <v>0</v>
      </c>
      <c r="E14" s="1">
        <f t="shared" si="4"/>
        <v>15</v>
      </c>
      <c r="F14" s="2">
        <f t="shared" si="5"/>
        <v>0</v>
      </c>
      <c r="G14" s="2">
        <f>B14+F14</f>
        <v>4</v>
      </c>
      <c r="H14" s="3">
        <f>G14/E14</f>
        <v>0.26666666666666666</v>
      </c>
      <c r="I14" s="13">
        <v>0</v>
      </c>
      <c r="J14" s="1" t="s">
        <v>28</v>
      </c>
      <c r="K14" s="1">
        <v>135</v>
      </c>
      <c r="L14" s="1">
        <v>-15.2</v>
      </c>
      <c r="M14" s="1">
        <v>-7.7</v>
      </c>
    </row>
    <row r="15" spans="1:13" x14ac:dyDescent="0.3">
      <c r="A15" s="50" t="s">
        <v>8</v>
      </c>
      <c r="B15" s="50">
        <f>SUM(B10:B14)</f>
        <v>33</v>
      </c>
      <c r="C15" s="50">
        <f>SUM(C10:C14)</f>
        <v>38</v>
      </c>
      <c r="D15" s="50">
        <f>SUM(D10:D14)</f>
        <v>0</v>
      </c>
      <c r="E15" s="50">
        <f t="shared" si="4"/>
        <v>71</v>
      </c>
      <c r="F15" s="51">
        <f t="shared" si="5"/>
        <v>0</v>
      </c>
      <c r="G15" s="51">
        <f t="shared" ref="G15" si="8">B15+F15</f>
        <v>33</v>
      </c>
      <c r="H15" s="52">
        <f t="shared" ref="H15" si="9">G15/E15</f>
        <v>0.46478873239436619</v>
      </c>
      <c r="I15" s="50">
        <f>SUM(I10:I14)</f>
        <v>0</v>
      </c>
      <c r="J15" s="53"/>
      <c r="K15" s="50">
        <v>120.25</v>
      </c>
      <c r="L15" s="50">
        <v>-5.23</v>
      </c>
      <c r="M15" s="50">
        <v>-2.8</v>
      </c>
    </row>
    <row r="16" spans="1:13" x14ac:dyDescent="0.3">
      <c r="F16" s="2"/>
      <c r="G16" s="2"/>
    </row>
    <row r="17" spans="1:13" ht="28.8" x14ac:dyDescent="0.3">
      <c r="A17" s="9" t="s">
        <v>1</v>
      </c>
      <c r="B17" s="9" t="s">
        <v>3</v>
      </c>
      <c r="C17" s="9" t="s">
        <v>4</v>
      </c>
      <c r="D17" s="9" t="s">
        <v>5</v>
      </c>
      <c r="E17" s="9" t="s">
        <v>6</v>
      </c>
      <c r="F17" s="10"/>
      <c r="G17" s="10"/>
      <c r="H17" s="9" t="s">
        <v>7</v>
      </c>
      <c r="I17" s="8" t="s">
        <v>9</v>
      </c>
      <c r="J17" s="9" t="s">
        <v>11</v>
      </c>
      <c r="K17" s="8" t="s">
        <v>33</v>
      </c>
      <c r="L17" s="8" t="s">
        <v>42</v>
      </c>
      <c r="M17" s="8" t="s">
        <v>41</v>
      </c>
    </row>
    <row r="18" spans="1:13" x14ac:dyDescent="0.3">
      <c r="A18" s="1">
        <v>2022</v>
      </c>
      <c r="B18" s="1">
        <v>20</v>
      </c>
      <c r="C18" s="1">
        <v>6</v>
      </c>
      <c r="D18" s="1">
        <v>2</v>
      </c>
      <c r="E18" s="1">
        <f t="shared" ref="E18:E23" si="10">SUM(B18:D18)</f>
        <v>28</v>
      </c>
      <c r="F18" s="2">
        <f t="shared" ref="F18:F23" si="11">D18/2</f>
        <v>1</v>
      </c>
      <c r="G18" s="2">
        <f>B18+F18</f>
        <v>21</v>
      </c>
      <c r="H18" s="3">
        <f>G18/E18</f>
        <v>0.75</v>
      </c>
      <c r="I18" s="13">
        <v>1</v>
      </c>
      <c r="J18" s="1" t="s">
        <v>43</v>
      </c>
      <c r="K18" s="1">
        <v>33</v>
      </c>
      <c r="L18" s="1">
        <v>11.6</v>
      </c>
      <c r="M18" s="1">
        <v>3.7</v>
      </c>
    </row>
    <row r="19" spans="1:13" x14ac:dyDescent="0.3">
      <c r="A19" s="1">
        <v>2021</v>
      </c>
      <c r="B19" s="1">
        <v>20</v>
      </c>
      <c r="C19" s="1">
        <v>6</v>
      </c>
      <c r="D19" s="1">
        <v>0</v>
      </c>
      <c r="E19" s="1">
        <f t="shared" si="10"/>
        <v>26</v>
      </c>
      <c r="F19" s="2">
        <f t="shared" si="11"/>
        <v>0</v>
      </c>
      <c r="G19" s="2">
        <f>B19+F19</f>
        <v>20</v>
      </c>
      <c r="H19" s="3">
        <f>G19/E19</f>
        <v>0.76923076923076927</v>
      </c>
      <c r="I19" s="1">
        <v>1</v>
      </c>
      <c r="J19" s="1" t="s">
        <v>12</v>
      </c>
      <c r="K19" s="1">
        <v>22</v>
      </c>
      <c r="L19" s="1">
        <v>16.5</v>
      </c>
      <c r="M19" s="1">
        <v>5.3</v>
      </c>
    </row>
    <row r="20" spans="1:13" x14ac:dyDescent="0.3">
      <c r="A20" s="1">
        <v>2020</v>
      </c>
      <c r="B20" s="1">
        <v>1</v>
      </c>
      <c r="C20" s="1">
        <v>3</v>
      </c>
      <c r="D20" s="1">
        <v>1</v>
      </c>
      <c r="E20" s="1">
        <f t="shared" si="10"/>
        <v>5</v>
      </c>
      <c r="F20" s="2">
        <f t="shared" si="11"/>
        <v>0.5</v>
      </c>
      <c r="G20" s="2">
        <f t="shared" ref="G20:G23" si="12">B20+F20</f>
        <v>1.5</v>
      </c>
      <c r="H20" s="3">
        <f t="shared" ref="H20:H23" si="13">G20/E20</f>
        <v>0.3</v>
      </c>
      <c r="I20" s="1" t="s">
        <v>10</v>
      </c>
      <c r="J20" s="27" t="s">
        <v>14</v>
      </c>
      <c r="K20" s="1">
        <v>89</v>
      </c>
      <c r="L20" s="1">
        <v>-0.9</v>
      </c>
      <c r="M20" s="1">
        <v>5.7</v>
      </c>
    </row>
    <row r="21" spans="1:13" x14ac:dyDescent="0.3">
      <c r="A21" s="1">
        <v>2019</v>
      </c>
      <c r="B21" s="1">
        <v>14</v>
      </c>
      <c r="C21" s="1">
        <v>8</v>
      </c>
      <c r="D21" s="1">
        <v>1</v>
      </c>
      <c r="E21" s="1">
        <f t="shared" si="10"/>
        <v>23</v>
      </c>
      <c r="F21" s="2">
        <f t="shared" si="11"/>
        <v>0.5</v>
      </c>
      <c r="G21" s="2">
        <f t="shared" si="12"/>
        <v>14.5</v>
      </c>
      <c r="H21" s="3">
        <f t="shared" si="13"/>
        <v>0.63043478260869568</v>
      </c>
      <c r="I21" s="1">
        <v>1</v>
      </c>
      <c r="J21" s="1" t="s">
        <v>16</v>
      </c>
      <c r="K21" s="1">
        <v>80</v>
      </c>
      <c r="L21" s="1">
        <v>3.6</v>
      </c>
      <c r="M21" s="1">
        <v>-0.2</v>
      </c>
    </row>
    <row r="22" spans="1:13" x14ac:dyDescent="0.3">
      <c r="A22" s="1">
        <v>2018</v>
      </c>
      <c r="B22" s="1">
        <v>6</v>
      </c>
      <c r="C22" s="1">
        <v>17</v>
      </c>
      <c r="D22" s="1">
        <v>0</v>
      </c>
      <c r="E22" s="1">
        <f t="shared" si="10"/>
        <v>23</v>
      </c>
      <c r="F22" s="2">
        <f t="shared" si="11"/>
        <v>0</v>
      </c>
      <c r="G22" s="2">
        <f t="shared" si="12"/>
        <v>6</v>
      </c>
      <c r="H22" s="3">
        <f t="shared" si="13"/>
        <v>0.2608695652173913</v>
      </c>
      <c r="I22" s="1">
        <v>0</v>
      </c>
      <c r="J22" s="1" t="s">
        <v>16</v>
      </c>
      <c r="K22" s="1">
        <v>120</v>
      </c>
      <c r="L22" s="1">
        <v>-7.7</v>
      </c>
      <c r="M22" s="1">
        <v>1.2</v>
      </c>
    </row>
    <row r="23" spans="1:13" x14ac:dyDescent="0.3">
      <c r="A23" s="19" t="s">
        <v>8</v>
      </c>
      <c r="B23" s="19">
        <f>SUM(B18:B22)</f>
        <v>61</v>
      </c>
      <c r="C23" s="19">
        <f>SUM(C18:C22)</f>
        <v>40</v>
      </c>
      <c r="D23" s="19">
        <f>SUM(D18:D22)</f>
        <v>4</v>
      </c>
      <c r="E23" s="19">
        <f t="shared" si="10"/>
        <v>105</v>
      </c>
      <c r="F23" s="20">
        <f t="shared" si="11"/>
        <v>2</v>
      </c>
      <c r="G23" s="20">
        <f t="shared" si="12"/>
        <v>63</v>
      </c>
      <c r="H23" s="21">
        <f t="shared" si="13"/>
        <v>0.6</v>
      </c>
      <c r="I23" s="19">
        <f>SUM(I18:I22)</f>
        <v>3</v>
      </c>
      <c r="J23" s="22"/>
      <c r="K23" s="19">
        <v>69.599999999999994</v>
      </c>
      <c r="L23" s="19">
        <v>4.62</v>
      </c>
      <c r="M23" s="19">
        <v>2.74</v>
      </c>
    </row>
    <row r="24" spans="1:13" x14ac:dyDescent="0.3">
      <c r="F24" s="2"/>
      <c r="G24" s="2"/>
    </row>
    <row r="25" spans="1:13" ht="28.8" x14ac:dyDescent="0.3">
      <c r="A25" s="66" t="s">
        <v>34</v>
      </c>
      <c r="B25" s="67" t="s">
        <v>3</v>
      </c>
      <c r="C25" s="67" t="s">
        <v>4</v>
      </c>
      <c r="D25" s="67" t="s">
        <v>5</v>
      </c>
      <c r="E25" s="67" t="s">
        <v>6</v>
      </c>
      <c r="F25" s="68"/>
      <c r="G25" s="68"/>
      <c r="H25" s="67" t="s">
        <v>7</v>
      </c>
      <c r="I25" s="66" t="s">
        <v>9</v>
      </c>
      <c r="J25" s="67" t="s">
        <v>11</v>
      </c>
      <c r="K25" s="66" t="s">
        <v>33</v>
      </c>
      <c r="L25" s="66" t="s">
        <v>42</v>
      </c>
      <c r="M25" s="66" t="s">
        <v>41</v>
      </c>
    </row>
    <row r="26" spans="1:13" x14ac:dyDescent="0.3">
      <c r="A26" s="1">
        <v>2022</v>
      </c>
      <c r="B26" s="1">
        <v>18</v>
      </c>
      <c r="C26" s="1">
        <v>6</v>
      </c>
      <c r="D26" s="1">
        <v>1</v>
      </c>
      <c r="E26" s="1">
        <f t="shared" ref="E26:E31" si="14">SUM(B26:D26)</f>
        <v>25</v>
      </c>
      <c r="F26" s="2">
        <f t="shared" ref="F26:F31" si="15">D26/2</f>
        <v>0.5</v>
      </c>
      <c r="G26" s="2">
        <f>B26+F26</f>
        <v>18.5</v>
      </c>
      <c r="H26" s="3">
        <f>G26/E26</f>
        <v>0.74</v>
      </c>
      <c r="I26" s="13">
        <v>1</v>
      </c>
      <c r="J26" s="1" t="s">
        <v>29</v>
      </c>
      <c r="K26" s="1">
        <v>8</v>
      </c>
      <c r="L26" s="1">
        <v>21.4</v>
      </c>
      <c r="M26" s="1">
        <v>12.6</v>
      </c>
    </row>
    <row r="27" spans="1:13" x14ac:dyDescent="0.3">
      <c r="A27" s="1">
        <v>2021</v>
      </c>
      <c r="B27" s="1">
        <v>17</v>
      </c>
      <c r="C27" s="1">
        <v>2</v>
      </c>
      <c r="D27" s="1">
        <v>0</v>
      </c>
      <c r="E27" s="1">
        <f t="shared" si="14"/>
        <v>19</v>
      </c>
      <c r="F27" s="2">
        <f t="shared" si="15"/>
        <v>0</v>
      </c>
      <c r="G27" s="2">
        <f t="shared" ref="G27" si="16">B27+F27</f>
        <v>17</v>
      </c>
      <c r="H27" s="3">
        <f t="shared" ref="H27" si="17">G27/E27</f>
        <v>0.89473684210526316</v>
      </c>
      <c r="I27" s="13">
        <v>1</v>
      </c>
      <c r="J27" s="1" t="s">
        <v>27</v>
      </c>
      <c r="K27" s="1">
        <v>1</v>
      </c>
      <c r="L27" s="1">
        <v>27</v>
      </c>
      <c r="M27" s="1">
        <v>13.8</v>
      </c>
    </row>
    <row r="28" spans="1:13" x14ac:dyDescent="0.3">
      <c r="A28" s="1">
        <v>2020</v>
      </c>
      <c r="B28" s="1">
        <v>1</v>
      </c>
      <c r="C28" s="1">
        <v>6</v>
      </c>
      <c r="D28" s="1">
        <v>0</v>
      </c>
      <c r="E28" s="1">
        <f t="shared" si="14"/>
        <v>7</v>
      </c>
      <c r="F28" s="2">
        <f t="shared" si="15"/>
        <v>0</v>
      </c>
      <c r="G28" s="2">
        <f>B28+F28</f>
        <v>1</v>
      </c>
      <c r="H28" s="3">
        <f>G28/E28</f>
        <v>0.14285714285714285</v>
      </c>
      <c r="I28" s="1" t="s">
        <v>10</v>
      </c>
      <c r="J28" s="27" t="s">
        <v>14</v>
      </c>
      <c r="K28" s="1">
        <v>78</v>
      </c>
      <c r="L28" s="1">
        <v>0.9</v>
      </c>
      <c r="M28" s="1">
        <v>11.6</v>
      </c>
    </row>
    <row r="29" spans="1:13" x14ac:dyDescent="0.3">
      <c r="A29" s="1">
        <v>2019</v>
      </c>
      <c r="B29" s="1">
        <v>8</v>
      </c>
      <c r="C29" s="1">
        <v>10</v>
      </c>
      <c r="D29" s="1">
        <v>0</v>
      </c>
      <c r="E29" s="1">
        <f t="shared" si="14"/>
        <v>18</v>
      </c>
      <c r="F29" s="2">
        <f t="shared" si="15"/>
        <v>0</v>
      </c>
      <c r="G29" s="2">
        <f>B29+F29</f>
        <v>8</v>
      </c>
      <c r="H29" s="3">
        <f>G29/E29</f>
        <v>0.44444444444444442</v>
      </c>
      <c r="I29" s="13">
        <v>0</v>
      </c>
      <c r="J29" s="1" t="s">
        <v>35</v>
      </c>
      <c r="K29" s="1">
        <v>39</v>
      </c>
      <c r="L29" s="1">
        <v>11.3</v>
      </c>
      <c r="M29" s="1">
        <v>15.6</v>
      </c>
    </row>
    <row r="30" spans="1:13" x14ac:dyDescent="0.3">
      <c r="A30" s="1">
        <v>2018</v>
      </c>
      <c r="B30" s="1">
        <v>22</v>
      </c>
      <c r="C30" s="1">
        <v>3</v>
      </c>
      <c r="D30" s="1">
        <v>0</v>
      </c>
      <c r="E30" s="1">
        <f t="shared" si="14"/>
        <v>25</v>
      </c>
      <c r="F30" s="2">
        <f t="shared" si="15"/>
        <v>0</v>
      </c>
      <c r="G30" s="2">
        <f>B30+F30</f>
        <v>22</v>
      </c>
      <c r="H30" s="3">
        <f>G30/E30</f>
        <v>0.88</v>
      </c>
      <c r="I30" s="13">
        <v>1</v>
      </c>
      <c r="J30" s="1" t="s">
        <v>36</v>
      </c>
      <c r="K30" s="1">
        <v>4</v>
      </c>
      <c r="L30" s="1">
        <v>25.2</v>
      </c>
      <c r="M30" s="1">
        <v>8.6999999999999993</v>
      </c>
    </row>
    <row r="31" spans="1:13" x14ac:dyDescent="0.3">
      <c r="A31" s="69" t="s">
        <v>8</v>
      </c>
      <c r="B31" s="69">
        <f>SUM(B26:B30)</f>
        <v>66</v>
      </c>
      <c r="C31" s="69">
        <f>SUM(C26:C30)</f>
        <v>27</v>
      </c>
      <c r="D31" s="69">
        <f>SUM(D26:D30)</f>
        <v>1</v>
      </c>
      <c r="E31" s="69">
        <f t="shared" si="14"/>
        <v>94</v>
      </c>
      <c r="F31" s="70">
        <f t="shared" si="15"/>
        <v>0.5</v>
      </c>
      <c r="G31" s="70">
        <f t="shared" ref="G31" si="18">B31+F31</f>
        <v>66.5</v>
      </c>
      <c r="H31" s="71">
        <f t="shared" ref="H31" si="19">G31/E31</f>
        <v>0.70744680851063835</v>
      </c>
      <c r="I31" s="69">
        <f>SUM(I26:I30)</f>
        <v>3</v>
      </c>
      <c r="J31" s="72"/>
      <c r="K31" s="69">
        <v>26.4</v>
      </c>
      <c r="L31" s="69">
        <v>16.82</v>
      </c>
      <c r="M31" s="69">
        <v>12.4</v>
      </c>
    </row>
    <row r="33" spans="1:13" ht="28.8" x14ac:dyDescent="0.3">
      <c r="A33" s="73" t="s">
        <v>37</v>
      </c>
      <c r="B33" s="74" t="s">
        <v>3</v>
      </c>
      <c r="C33" s="74" t="s">
        <v>4</v>
      </c>
      <c r="D33" s="74" t="s">
        <v>5</v>
      </c>
      <c r="E33" s="74" t="s">
        <v>6</v>
      </c>
      <c r="F33" s="75"/>
      <c r="G33" s="75"/>
      <c r="H33" s="74" t="s">
        <v>7</v>
      </c>
      <c r="I33" s="73" t="s">
        <v>9</v>
      </c>
      <c r="J33" s="74" t="s">
        <v>11</v>
      </c>
      <c r="K33" s="73" t="s">
        <v>33</v>
      </c>
      <c r="L33" s="73" t="s">
        <v>42</v>
      </c>
      <c r="M33" s="73" t="s">
        <v>41</v>
      </c>
    </row>
    <row r="34" spans="1:13" x14ac:dyDescent="0.3">
      <c r="A34" s="1">
        <v>2022</v>
      </c>
      <c r="B34" s="1">
        <v>6</v>
      </c>
      <c r="C34" s="1">
        <v>9</v>
      </c>
      <c r="D34" s="1">
        <v>3</v>
      </c>
      <c r="E34" s="1">
        <f t="shared" ref="E34:E39" si="20">SUM(B34:D34)</f>
        <v>18</v>
      </c>
      <c r="F34" s="2">
        <f t="shared" ref="F34:F39" si="21">D34/2</f>
        <v>1.5</v>
      </c>
      <c r="G34" s="2">
        <f>B34+F34</f>
        <v>7.5</v>
      </c>
      <c r="H34" s="3">
        <f>G34/E34</f>
        <v>0.41666666666666669</v>
      </c>
      <c r="I34" s="13">
        <v>0</v>
      </c>
      <c r="J34" s="1" t="s">
        <v>26</v>
      </c>
      <c r="K34" s="1">
        <v>47</v>
      </c>
      <c r="L34" s="1">
        <v>12</v>
      </c>
      <c r="M34" s="1">
        <v>13.6</v>
      </c>
    </row>
    <row r="35" spans="1:13" x14ac:dyDescent="0.3">
      <c r="A35" s="1">
        <v>2021</v>
      </c>
      <c r="B35" s="1">
        <v>5</v>
      </c>
      <c r="C35" s="1">
        <v>7</v>
      </c>
      <c r="D35" s="1">
        <v>0</v>
      </c>
      <c r="E35" s="1">
        <f t="shared" si="20"/>
        <v>12</v>
      </c>
      <c r="F35" s="2">
        <f t="shared" si="21"/>
        <v>0</v>
      </c>
      <c r="G35" s="2">
        <f t="shared" ref="G35" si="22">B35+F35</f>
        <v>5</v>
      </c>
      <c r="H35" s="3">
        <f t="shared" ref="H35" si="23">G35/E35</f>
        <v>0.41666666666666669</v>
      </c>
      <c r="I35" s="13">
        <v>0</v>
      </c>
      <c r="J35" s="1" t="s">
        <v>18</v>
      </c>
      <c r="K35" s="1">
        <v>40</v>
      </c>
      <c r="L35" s="1">
        <v>11.9</v>
      </c>
      <c r="M35" s="1">
        <v>15.4</v>
      </c>
    </row>
    <row r="36" spans="1:13" x14ac:dyDescent="0.3">
      <c r="A36" s="1">
        <v>2020</v>
      </c>
      <c r="B36" s="1">
        <v>7</v>
      </c>
      <c r="C36" s="1">
        <v>0</v>
      </c>
      <c r="D36" s="1">
        <v>1</v>
      </c>
      <c r="E36" s="1">
        <f t="shared" si="20"/>
        <v>8</v>
      </c>
      <c r="F36" s="2">
        <f t="shared" si="21"/>
        <v>0.5</v>
      </c>
      <c r="G36" s="2">
        <f>B36+F36</f>
        <v>7.5</v>
      </c>
      <c r="H36" s="3">
        <f>G36/E36</f>
        <v>0.9375</v>
      </c>
      <c r="I36" s="1" t="s">
        <v>10</v>
      </c>
      <c r="J36" s="27" t="s">
        <v>14</v>
      </c>
      <c r="K36" s="1">
        <v>1</v>
      </c>
      <c r="L36" s="1">
        <v>21.1</v>
      </c>
      <c r="M36" s="1">
        <v>8.9</v>
      </c>
    </row>
    <row r="37" spans="1:13" x14ac:dyDescent="0.3">
      <c r="A37" s="1">
        <v>2019</v>
      </c>
      <c r="B37" s="1">
        <v>17</v>
      </c>
      <c r="C37" s="1">
        <v>2</v>
      </c>
      <c r="D37" s="1">
        <v>0</v>
      </c>
      <c r="E37" s="1">
        <f t="shared" si="20"/>
        <v>19</v>
      </c>
      <c r="F37" s="2">
        <f t="shared" si="21"/>
        <v>0</v>
      </c>
      <c r="G37" s="2">
        <f>B37+F37</f>
        <v>17</v>
      </c>
      <c r="H37" s="3">
        <f>G37/E37</f>
        <v>0.89473684210526316</v>
      </c>
      <c r="I37" s="13">
        <v>1</v>
      </c>
      <c r="J37" s="1" t="s">
        <v>27</v>
      </c>
      <c r="K37" s="1">
        <v>3</v>
      </c>
      <c r="L37" s="1">
        <v>28.7</v>
      </c>
      <c r="M37" s="1">
        <v>15</v>
      </c>
    </row>
    <row r="38" spans="1:13" x14ac:dyDescent="0.3">
      <c r="A38" s="1">
        <v>2018</v>
      </c>
      <c r="B38" s="1">
        <v>17</v>
      </c>
      <c r="C38" s="1">
        <v>6</v>
      </c>
      <c r="D38" s="1">
        <v>1</v>
      </c>
      <c r="E38" s="1">
        <f t="shared" si="20"/>
        <v>24</v>
      </c>
      <c r="F38" s="2">
        <f t="shared" si="21"/>
        <v>0.5</v>
      </c>
      <c r="G38" s="2">
        <f>B38+F38</f>
        <v>17.5</v>
      </c>
      <c r="H38" s="3">
        <f>G38/E38</f>
        <v>0.72916666666666663</v>
      </c>
      <c r="I38" s="13">
        <v>0</v>
      </c>
      <c r="J38" s="1" t="s">
        <v>38</v>
      </c>
      <c r="K38" s="1">
        <v>6</v>
      </c>
      <c r="L38" s="1">
        <v>23.6</v>
      </c>
      <c r="M38" s="1">
        <v>16.399999999999999</v>
      </c>
    </row>
    <row r="39" spans="1:13" x14ac:dyDescent="0.3">
      <c r="A39" s="62" t="s">
        <v>8</v>
      </c>
      <c r="B39" s="62">
        <f>SUM(B34:B38)</f>
        <v>52</v>
      </c>
      <c r="C39" s="62">
        <f>SUM(C34:C38)</f>
        <v>24</v>
      </c>
      <c r="D39" s="62">
        <f>SUM(D34:D38)</f>
        <v>5</v>
      </c>
      <c r="E39" s="62">
        <f t="shared" si="20"/>
        <v>81</v>
      </c>
      <c r="F39" s="63">
        <f t="shared" si="21"/>
        <v>2.5</v>
      </c>
      <c r="G39" s="63">
        <f t="shared" ref="G39" si="24">B39+F39</f>
        <v>54.5</v>
      </c>
      <c r="H39" s="64">
        <f t="shared" ref="H39" si="25">G39/E39</f>
        <v>0.6728395061728395</v>
      </c>
      <c r="I39" s="62">
        <f>SUM(I34:I38)</f>
        <v>1</v>
      </c>
      <c r="J39" s="65"/>
      <c r="K39" s="62">
        <v>17.2</v>
      </c>
      <c r="L39" s="62">
        <v>19.46</v>
      </c>
      <c r="M39" s="62">
        <v>13.92</v>
      </c>
    </row>
    <row r="41" spans="1:13" ht="28.8" x14ac:dyDescent="0.3">
      <c r="A41" s="47" t="s">
        <v>31</v>
      </c>
      <c r="B41" s="48" t="s">
        <v>3</v>
      </c>
      <c r="C41" s="48" t="s">
        <v>4</v>
      </c>
      <c r="D41" s="48" t="s">
        <v>5</v>
      </c>
      <c r="E41" s="48" t="s">
        <v>6</v>
      </c>
      <c r="F41" s="49"/>
      <c r="G41" s="49"/>
      <c r="H41" s="48" t="s">
        <v>7</v>
      </c>
      <c r="I41" s="47" t="s">
        <v>9</v>
      </c>
      <c r="J41" s="48" t="s">
        <v>11</v>
      </c>
      <c r="K41" s="47" t="s">
        <v>33</v>
      </c>
      <c r="L41" s="47" t="s">
        <v>42</v>
      </c>
      <c r="M41" s="47" t="s">
        <v>41</v>
      </c>
    </row>
    <row r="42" spans="1:13" x14ac:dyDescent="0.3">
      <c r="A42" s="1">
        <v>2022</v>
      </c>
      <c r="B42" s="1">
        <v>14</v>
      </c>
      <c r="C42" s="1">
        <v>5</v>
      </c>
      <c r="D42" s="1">
        <v>0</v>
      </c>
      <c r="E42" s="1">
        <f t="shared" ref="E42:E47" si="26">SUM(B42:D42)</f>
        <v>19</v>
      </c>
      <c r="F42" s="2">
        <f t="shared" ref="F42:F47" si="27">D42/2</f>
        <v>0</v>
      </c>
      <c r="G42" s="2">
        <f>B42+F42</f>
        <v>14</v>
      </c>
      <c r="H42" s="3">
        <f>G42/E42</f>
        <v>0.73684210526315785</v>
      </c>
      <c r="I42" s="13">
        <v>0</v>
      </c>
      <c r="J42" s="1" t="s">
        <v>19</v>
      </c>
      <c r="K42" s="1">
        <v>83</v>
      </c>
      <c r="L42" s="1">
        <v>3.6</v>
      </c>
      <c r="M42" s="1">
        <v>-4.0999999999999996</v>
      </c>
    </row>
    <row r="43" spans="1:13" x14ac:dyDescent="0.3">
      <c r="A43" s="1">
        <v>2021</v>
      </c>
      <c r="B43" s="1">
        <v>11</v>
      </c>
      <c r="C43" s="1">
        <v>5</v>
      </c>
      <c r="D43" s="1">
        <v>0</v>
      </c>
      <c r="E43" s="1">
        <f t="shared" si="26"/>
        <v>16</v>
      </c>
      <c r="F43" s="2">
        <f t="shared" si="27"/>
        <v>0</v>
      </c>
      <c r="G43" s="2">
        <f t="shared" ref="G43" si="28">B43+F43</f>
        <v>11</v>
      </c>
      <c r="H43" s="3">
        <f t="shared" ref="H43" si="29">G43/E43</f>
        <v>0.6875</v>
      </c>
      <c r="I43" s="13">
        <v>0</v>
      </c>
      <c r="J43" s="1" t="s">
        <v>18</v>
      </c>
      <c r="K43" s="1">
        <v>74</v>
      </c>
      <c r="L43" s="1">
        <v>4.3</v>
      </c>
      <c r="M43" s="1">
        <v>-2.7</v>
      </c>
    </row>
    <row r="44" spans="1:13" x14ac:dyDescent="0.3">
      <c r="A44" s="1">
        <v>2020</v>
      </c>
      <c r="B44" s="1">
        <v>1</v>
      </c>
      <c r="C44" s="1">
        <v>2</v>
      </c>
      <c r="D44" s="1">
        <v>1</v>
      </c>
      <c r="E44" s="1">
        <f t="shared" si="26"/>
        <v>4</v>
      </c>
      <c r="F44" s="2">
        <f t="shared" si="27"/>
        <v>0.5</v>
      </c>
      <c r="G44" s="2">
        <f>B44+F44</f>
        <v>1.5</v>
      </c>
      <c r="H44" s="3">
        <f>G44/E44</f>
        <v>0.375</v>
      </c>
      <c r="I44" s="1" t="s">
        <v>10</v>
      </c>
      <c r="J44" s="27" t="s">
        <v>14</v>
      </c>
      <c r="K44" s="1">
        <v>106</v>
      </c>
      <c r="L44" s="1">
        <v>-4.4000000000000004</v>
      </c>
      <c r="M44" s="1">
        <v>-1.5</v>
      </c>
    </row>
    <row r="45" spans="1:13" x14ac:dyDescent="0.3">
      <c r="A45" s="1">
        <v>2019</v>
      </c>
      <c r="B45" s="1">
        <v>12</v>
      </c>
      <c r="C45" s="1">
        <v>3</v>
      </c>
      <c r="D45" s="1">
        <v>2</v>
      </c>
      <c r="E45" s="1">
        <f t="shared" si="26"/>
        <v>17</v>
      </c>
      <c r="F45" s="2">
        <f t="shared" si="27"/>
        <v>1</v>
      </c>
      <c r="G45" s="2">
        <f>B45+F45</f>
        <v>13</v>
      </c>
      <c r="H45" s="3">
        <f>G45/E45</f>
        <v>0.76470588235294112</v>
      </c>
      <c r="I45" s="13">
        <v>1</v>
      </c>
      <c r="J45" s="1" t="s">
        <v>32</v>
      </c>
      <c r="K45" s="1">
        <v>49</v>
      </c>
      <c r="L45" s="1">
        <v>8.8000000000000007</v>
      </c>
      <c r="M45" s="1">
        <v>-0.8</v>
      </c>
    </row>
    <row r="46" spans="1:13" x14ac:dyDescent="0.3">
      <c r="A46" s="1">
        <v>2018</v>
      </c>
      <c r="B46" s="1">
        <v>11</v>
      </c>
      <c r="C46" s="1">
        <v>7</v>
      </c>
      <c r="D46" s="1">
        <v>2</v>
      </c>
      <c r="E46" s="1">
        <f t="shared" si="26"/>
        <v>20</v>
      </c>
      <c r="F46" s="2">
        <f t="shared" si="27"/>
        <v>1</v>
      </c>
      <c r="G46" s="2">
        <f>B46+F46</f>
        <v>12</v>
      </c>
      <c r="H46" s="3">
        <f>G46/E46</f>
        <v>0.6</v>
      </c>
      <c r="I46" s="13">
        <v>1</v>
      </c>
      <c r="J46" s="1" t="s">
        <v>19</v>
      </c>
      <c r="K46" s="1">
        <v>70</v>
      </c>
      <c r="L46" s="1">
        <v>2.7</v>
      </c>
      <c r="M46" s="1">
        <v>-1</v>
      </c>
    </row>
    <row r="47" spans="1:13" x14ac:dyDescent="0.3">
      <c r="A47" s="54" t="s">
        <v>8</v>
      </c>
      <c r="B47" s="54">
        <f>SUM(B42:B46)</f>
        <v>49</v>
      </c>
      <c r="C47" s="54">
        <f>SUM(C42:C46)</f>
        <v>22</v>
      </c>
      <c r="D47" s="54">
        <f>SUM(D42:D46)</f>
        <v>5</v>
      </c>
      <c r="E47" s="54">
        <f t="shared" si="26"/>
        <v>76</v>
      </c>
      <c r="F47" s="55">
        <f t="shared" si="27"/>
        <v>2.5</v>
      </c>
      <c r="G47" s="55">
        <f t="shared" ref="G47" si="30">B47+F47</f>
        <v>51.5</v>
      </c>
      <c r="H47" s="56">
        <f t="shared" ref="H47" si="31">G47/E47</f>
        <v>0.67763157894736847</v>
      </c>
      <c r="I47" s="54">
        <f>SUM(I42:I46)</f>
        <v>2</v>
      </c>
      <c r="J47" s="57"/>
      <c r="K47" s="54">
        <v>95.25</v>
      </c>
      <c r="L47" s="54">
        <v>3</v>
      </c>
      <c r="M47" s="54">
        <v>-2.2999999999999998</v>
      </c>
    </row>
    <row r="49" spans="1:13" ht="28.8" x14ac:dyDescent="0.3">
      <c r="A49" s="11" t="s">
        <v>2</v>
      </c>
      <c r="B49" s="11" t="s">
        <v>3</v>
      </c>
      <c r="C49" s="11" t="s">
        <v>4</v>
      </c>
      <c r="D49" s="11" t="s">
        <v>5</v>
      </c>
      <c r="E49" s="11" t="s">
        <v>6</v>
      </c>
      <c r="F49" s="12"/>
      <c r="G49" s="12"/>
      <c r="H49" s="11" t="s">
        <v>7</v>
      </c>
      <c r="I49" s="7" t="s">
        <v>9</v>
      </c>
      <c r="J49" s="11" t="s">
        <v>11</v>
      </c>
      <c r="K49" s="7" t="s">
        <v>33</v>
      </c>
      <c r="L49" s="7" t="s">
        <v>42</v>
      </c>
      <c r="M49" s="7" t="s">
        <v>41</v>
      </c>
    </row>
    <row r="50" spans="1:13" x14ac:dyDescent="0.3">
      <c r="A50" s="1">
        <v>2022</v>
      </c>
      <c r="B50" s="1">
        <v>20</v>
      </c>
      <c r="C50" s="1">
        <v>4</v>
      </c>
      <c r="D50" s="1">
        <v>2</v>
      </c>
      <c r="E50" s="1">
        <f t="shared" ref="E50:E55" si="32">SUM(B50:D50)</f>
        <v>26</v>
      </c>
      <c r="F50" s="2">
        <f t="shared" ref="F50:F55" si="33">D50/2</f>
        <v>1</v>
      </c>
      <c r="G50" s="2">
        <f>B50+F50</f>
        <v>21</v>
      </c>
      <c r="H50" s="3">
        <f>G50/E50</f>
        <v>0.80769230769230771</v>
      </c>
      <c r="I50" s="13">
        <v>1</v>
      </c>
      <c r="J50" s="1" t="s">
        <v>44</v>
      </c>
      <c r="K50" s="1">
        <v>22</v>
      </c>
      <c r="L50" s="1">
        <v>16.899999999999999</v>
      </c>
      <c r="M50" s="1">
        <v>5.6</v>
      </c>
    </row>
    <row r="51" spans="1:13" x14ac:dyDescent="0.3">
      <c r="A51" s="1">
        <v>2021</v>
      </c>
      <c r="B51" s="1">
        <v>17</v>
      </c>
      <c r="C51" s="1">
        <v>6</v>
      </c>
      <c r="D51" s="1">
        <v>1</v>
      </c>
      <c r="E51" s="1">
        <f t="shared" si="32"/>
        <v>24</v>
      </c>
      <c r="F51" s="2">
        <f t="shared" si="33"/>
        <v>0.5</v>
      </c>
      <c r="G51" s="2">
        <f>B51+F51</f>
        <v>17.5</v>
      </c>
      <c r="H51" s="3">
        <f>G51/E51</f>
        <v>0.72916666666666663</v>
      </c>
      <c r="I51" s="1">
        <v>1</v>
      </c>
      <c r="J51" s="1" t="s">
        <v>13</v>
      </c>
      <c r="K51" s="1">
        <v>46</v>
      </c>
      <c r="L51" s="1">
        <v>10.1</v>
      </c>
      <c r="M51" s="1">
        <v>1.1000000000000001</v>
      </c>
    </row>
    <row r="52" spans="1:13" x14ac:dyDescent="0.3">
      <c r="A52" s="1">
        <v>2020</v>
      </c>
      <c r="B52" s="1">
        <v>5</v>
      </c>
      <c r="C52" s="1">
        <v>2</v>
      </c>
      <c r="D52" s="1">
        <v>0</v>
      </c>
      <c r="E52" s="1">
        <f t="shared" si="32"/>
        <v>7</v>
      </c>
      <c r="F52" s="2">
        <f t="shared" si="33"/>
        <v>0</v>
      </c>
      <c r="G52" s="2">
        <f t="shared" ref="G52:G55" si="34">B52+F52</f>
        <v>5</v>
      </c>
      <c r="H52" s="3">
        <f t="shared" ref="H52:H55" si="35">G52/E52</f>
        <v>0.7142857142857143</v>
      </c>
      <c r="I52" s="1" t="s">
        <v>10</v>
      </c>
      <c r="J52" s="27" t="s">
        <v>14</v>
      </c>
      <c r="K52" s="1">
        <v>30</v>
      </c>
      <c r="L52" s="1">
        <v>8.6</v>
      </c>
      <c r="M52" s="1">
        <v>1.4</v>
      </c>
    </row>
    <row r="53" spans="1:13" x14ac:dyDescent="0.3">
      <c r="A53" s="1">
        <v>2019</v>
      </c>
      <c r="B53" s="1">
        <v>15</v>
      </c>
      <c r="C53" s="1">
        <v>9</v>
      </c>
      <c r="D53" s="1">
        <v>3</v>
      </c>
      <c r="E53" s="1">
        <f t="shared" si="32"/>
        <v>27</v>
      </c>
      <c r="F53" s="2">
        <f t="shared" si="33"/>
        <v>1.5</v>
      </c>
      <c r="G53" s="2">
        <f t="shared" si="34"/>
        <v>16.5</v>
      </c>
      <c r="H53" s="3">
        <f t="shared" si="35"/>
        <v>0.61111111111111116</v>
      </c>
      <c r="I53" s="1">
        <v>1</v>
      </c>
      <c r="J53" s="1" t="s">
        <v>15</v>
      </c>
      <c r="K53" s="1">
        <v>64</v>
      </c>
      <c r="L53" s="1">
        <v>5.8</v>
      </c>
      <c r="M53" s="1">
        <v>2</v>
      </c>
    </row>
    <row r="54" spans="1:13" x14ac:dyDescent="0.3">
      <c r="A54" s="1">
        <v>2018</v>
      </c>
      <c r="B54" s="1">
        <v>23</v>
      </c>
      <c r="C54" s="1">
        <v>4</v>
      </c>
      <c r="D54" s="1">
        <v>0</v>
      </c>
      <c r="E54" s="1">
        <f t="shared" si="32"/>
        <v>27</v>
      </c>
      <c r="F54" s="2">
        <f t="shared" si="33"/>
        <v>0</v>
      </c>
      <c r="G54" s="2">
        <f t="shared" si="34"/>
        <v>23</v>
      </c>
      <c r="H54" s="3">
        <f t="shared" si="35"/>
        <v>0.85185185185185186</v>
      </c>
      <c r="I54" s="1">
        <v>1</v>
      </c>
      <c r="J54" s="1" t="s">
        <v>13</v>
      </c>
      <c r="K54" s="1">
        <v>33</v>
      </c>
      <c r="L54" s="1">
        <v>11.9</v>
      </c>
      <c r="M54" s="1">
        <v>-1.8</v>
      </c>
    </row>
    <row r="55" spans="1:13" x14ac:dyDescent="0.3">
      <c r="A55" s="23" t="s">
        <v>8</v>
      </c>
      <c r="B55" s="23">
        <f>SUM(B50:B54)</f>
        <v>80</v>
      </c>
      <c r="C55" s="23">
        <f>SUM(C50:C54)</f>
        <v>25</v>
      </c>
      <c r="D55" s="23">
        <f>SUM(D50:D54)</f>
        <v>6</v>
      </c>
      <c r="E55" s="23">
        <f t="shared" si="32"/>
        <v>111</v>
      </c>
      <c r="F55" s="24">
        <f t="shared" si="33"/>
        <v>3</v>
      </c>
      <c r="G55" s="24">
        <f t="shared" si="34"/>
        <v>83</v>
      </c>
      <c r="H55" s="25">
        <f t="shared" si="35"/>
        <v>0.74774774774774777</v>
      </c>
      <c r="I55" s="23">
        <f>SUM(I50:I54)</f>
        <v>4</v>
      </c>
      <c r="J55" s="26"/>
      <c r="K55" s="23">
        <v>38.799999999999997</v>
      </c>
      <c r="L55" s="79">
        <v>10.48</v>
      </c>
      <c r="M55" s="79">
        <v>1.56</v>
      </c>
    </row>
    <row r="57" spans="1:13" ht="28.8" x14ac:dyDescent="0.3">
      <c r="A57" s="76" t="s">
        <v>39</v>
      </c>
      <c r="B57" s="77" t="s">
        <v>3</v>
      </c>
      <c r="C57" s="77" t="s">
        <v>4</v>
      </c>
      <c r="D57" s="77" t="s">
        <v>5</v>
      </c>
      <c r="E57" s="77" t="s">
        <v>6</v>
      </c>
      <c r="F57" s="78"/>
      <c r="G57" s="78"/>
      <c r="H57" s="77" t="s">
        <v>7</v>
      </c>
      <c r="I57" s="76" t="s">
        <v>9</v>
      </c>
      <c r="J57" s="77" t="s">
        <v>11</v>
      </c>
      <c r="K57" s="76" t="s">
        <v>33</v>
      </c>
      <c r="L57" s="76" t="s">
        <v>42</v>
      </c>
      <c r="M57" s="76" t="s">
        <v>41</v>
      </c>
    </row>
    <row r="58" spans="1:13" x14ac:dyDescent="0.3">
      <c r="A58" s="1">
        <v>2022</v>
      </c>
      <c r="B58" s="1">
        <v>9</v>
      </c>
      <c r="C58" s="1">
        <v>12</v>
      </c>
      <c r="D58" s="1">
        <v>1</v>
      </c>
      <c r="E58" s="1">
        <f t="shared" ref="E58:E63" si="36">SUM(B58:D58)</f>
        <v>22</v>
      </c>
      <c r="F58" s="2">
        <f t="shared" ref="F58:F63" si="37">D58/2</f>
        <v>0.5</v>
      </c>
      <c r="G58" s="2">
        <f>B58+F58</f>
        <v>9.5</v>
      </c>
      <c r="H58" s="3">
        <f>G58/E58</f>
        <v>0.43181818181818182</v>
      </c>
      <c r="I58" s="13">
        <v>0</v>
      </c>
      <c r="J58" s="1" t="s">
        <v>40</v>
      </c>
      <c r="K58" s="1">
        <v>103</v>
      </c>
      <c r="L58" s="1">
        <v>1.1000000000000001</v>
      </c>
      <c r="M58" s="1">
        <v>2.6</v>
      </c>
    </row>
    <row r="59" spans="1:13" x14ac:dyDescent="0.3">
      <c r="A59" s="1">
        <v>2021</v>
      </c>
      <c r="B59" s="1">
        <v>9</v>
      </c>
      <c r="C59" s="1">
        <v>7</v>
      </c>
      <c r="D59" s="1">
        <v>0</v>
      </c>
      <c r="E59" s="1">
        <f t="shared" si="36"/>
        <v>16</v>
      </c>
      <c r="F59" s="2">
        <f t="shared" si="37"/>
        <v>0</v>
      </c>
      <c r="G59" s="2">
        <f t="shared" ref="G59" si="38">B59+F59</f>
        <v>9</v>
      </c>
      <c r="H59" s="3">
        <f t="shared" ref="H59" si="39">G59/E59</f>
        <v>0.5625</v>
      </c>
      <c r="I59" s="13">
        <v>0</v>
      </c>
      <c r="J59" s="1" t="s">
        <v>18</v>
      </c>
      <c r="K59" s="1">
        <v>67</v>
      </c>
      <c r="L59" s="1">
        <v>6.5</v>
      </c>
      <c r="M59" s="1">
        <v>5.0999999999999996</v>
      </c>
    </row>
    <row r="60" spans="1:13" x14ac:dyDescent="0.3">
      <c r="A60" s="1">
        <v>2020</v>
      </c>
      <c r="B60" s="1">
        <v>7</v>
      </c>
      <c r="C60" s="1">
        <v>1</v>
      </c>
      <c r="D60" s="1">
        <v>0</v>
      </c>
      <c r="E60" s="1">
        <f t="shared" si="36"/>
        <v>8</v>
      </c>
      <c r="F60" s="2">
        <f t="shared" si="37"/>
        <v>0</v>
      </c>
      <c r="G60" s="2">
        <f>B60+F60</f>
        <v>7</v>
      </c>
      <c r="H60" s="3">
        <f>G60/E60</f>
        <v>0.875</v>
      </c>
      <c r="I60" s="1" t="s">
        <v>10</v>
      </c>
      <c r="J60" s="27" t="s">
        <v>14</v>
      </c>
      <c r="K60" s="1">
        <v>17</v>
      </c>
      <c r="L60" s="1">
        <v>12.1</v>
      </c>
      <c r="M60" s="1">
        <v>1.2</v>
      </c>
    </row>
    <row r="61" spans="1:13" x14ac:dyDescent="0.3">
      <c r="A61" s="1">
        <v>2019</v>
      </c>
      <c r="B61" s="1">
        <v>6</v>
      </c>
      <c r="C61" s="1">
        <v>11</v>
      </c>
      <c r="D61" s="1">
        <v>0</v>
      </c>
      <c r="E61" s="1">
        <f t="shared" si="36"/>
        <v>17</v>
      </c>
      <c r="F61" s="2">
        <f t="shared" si="37"/>
        <v>0</v>
      </c>
      <c r="G61" s="2">
        <f>B61+F61</f>
        <v>6</v>
      </c>
      <c r="H61" s="3">
        <f>G61/E61</f>
        <v>0.35294117647058826</v>
      </c>
      <c r="I61" s="13">
        <v>0</v>
      </c>
      <c r="J61" s="1" t="s">
        <v>35</v>
      </c>
      <c r="K61" s="1">
        <v>71</v>
      </c>
      <c r="L61" s="1">
        <v>5.3</v>
      </c>
      <c r="M61" s="1">
        <v>11.8</v>
      </c>
    </row>
    <row r="62" spans="1:13" x14ac:dyDescent="0.3">
      <c r="A62" s="1">
        <v>2018</v>
      </c>
      <c r="B62" s="1">
        <v>8</v>
      </c>
      <c r="C62" s="1">
        <v>11</v>
      </c>
      <c r="D62" s="1">
        <v>1</v>
      </c>
      <c r="E62" s="1">
        <f t="shared" si="36"/>
        <v>20</v>
      </c>
      <c r="F62" s="2">
        <f t="shared" si="37"/>
        <v>0.5</v>
      </c>
      <c r="G62" s="2">
        <f>B62+F62</f>
        <v>8.5</v>
      </c>
      <c r="H62" s="3">
        <f>G62/E62</f>
        <v>0.42499999999999999</v>
      </c>
      <c r="I62" s="13">
        <v>0</v>
      </c>
      <c r="J62" s="1" t="s">
        <v>35</v>
      </c>
      <c r="K62" s="1">
        <v>28</v>
      </c>
      <c r="L62" s="1">
        <v>14</v>
      </c>
      <c r="M62" s="1">
        <v>18.2</v>
      </c>
    </row>
    <row r="63" spans="1:13" x14ac:dyDescent="0.3">
      <c r="A63" s="79" t="s">
        <v>8</v>
      </c>
      <c r="B63" s="79">
        <f>SUM(B58:B62)</f>
        <v>39</v>
      </c>
      <c r="C63" s="79">
        <f>SUM(C58:C62)</f>
        <v>42</v>
      </c>
      <c r="D63" s="79">
        <f>SUM(D58:D62)</f>
        <v>2</v>
      </c>
      <c r="E63" s="79">
        <f t="shared" si="36"/>
        <v>83</v>
      </c>
      <c r="F63" s="80">
        <f t="shared" si="37"/>
        <v>1</v>
      </c>
      <c r="G63" s="80">
        <f t="shared" ref="G63" si="40">B63+F63</f>
        <v>40</v>
      </c>
      <c r="H63" s="81">
        <f t="shared" ref="H63" si="41">G63/E63</f>
        <v>0.48192771084337349</v>
      </c>
      <c r="I63" s="79">
        <f>SUM(I58:I62)</f>
        <v>0</v>
      </c>
      <c r="J63" s="82"/>
      <c r="K63" s="79">
        <v>56.4</v>
      </c>
      <c r="L63" s="79">
        <v>7.8</v>
      </c>
      <c r="M63" s="79">
        <v>7.82</v>
      </c>
    </row>
    <row r="65" spans="1:13" ht="28.8" x14ac:dyDescent="0.3">
      <c r="A65" s="44" t="s">
        <v>25</v>
      </c>
      <c r="B65" s="45" t="s">
        <v>3</v>
      </c>
      <c r="C65" s="45" t="s">
        <v>4</v>
      </c>
      <c r="D65" s="45" t="s">
        <v>5</v>
      </c>
      <c r="E65" s="45" t="s">
        <v>6</v>
      </c>
      <c r="F65" s="46"/>
      <c r="G65" s="46"/>
      <c r="H65" s="45" t="s">
        <v>7</v>
      </c>
      <c r="I65" s="44" t="s">
        <v>9</v>
      </c>
      <c r="J65" s="45" t="s">
        <v>11</v>
      </c>
      <c r="K65" s="44" t="s">
        <v>33</v>
      </c>
      <c r="L65" s="44" t="s">
        <v>42</v>
      </c>
      <c r="M65" s="44" t="s">
        <v>41</v>
      </c>
    </row>
    <row r="66" spans="1:13" x14ac:dyDescent="0.3">
      <c r="A66" s="1">
        <v>2022</v>
      </c>
      <c r="B66" s="1">
        <v>19</v>
      </c>
      <c r="C66" s="1">
        <v>6</v>
      </c>
      <c r="D66" s="1">
        <v>0</v>
      </c>
      <c r="E66" s="1">
        <f t="shared" ref="E66:E71" si="42">SUM(B66:D66)</f>
        <v>25</v>
      </c>
      <c r="F66" s="2">
        <f t="shared" ref="F66:F71" si="43">D66/2</f>
        <v>0</v>
      </c>
      <c r="G66" s="2">
        <f>B66+F66</f>
        <v>19</v>
      </c>
      <c r="H66" s="3">
        <f>G66/E66</f>
        <v>0.76</v>
      </c>
      <c r="I66" s="13">
        <v>0</v>
      </c>
      <c r="J66" s="1" t="s">
        <v>26</v>
      </c>
      <c r="K66" s="1">
        <v>19</v>
      </c>
      <c r="L66" s="1">
        <v>17.7</v>
      </c>
      <c r="M66" s="1">
        <v>8.9</v>
      </c>
    </row>
    <row r="67" spans="1:13" x14ac:dyDescent="0.3">
      <c r="A67" s="1">
        <v>2021</v>
      </c>
      <c r="B67" s="1">
        <v>20</v>
      </c>
      <c r="C67" s="1">
        <v>4</v>
      </c>
      <c r="D67" s="1">
        <v>0</v>
      </c>
      <c r="E67" s="1">
        <f t="shared" si="42"/>
        <v>24</v>
      </c>
      <c r="F67" s="2">
        <f t="shared" si="43"/>
        <v>0</v>
      </c>
      <c r="G67" s="2">
        <f t="shared" ref="G67" si="44">B67+F67</f>
        <v>20</v>
      </c>
      <c r="H67" s="3">
        <f t="shared" ref="H67" si="45">G67/E67</f>
        <v>0.83333333333333337</v>
      </c>
      <c r="I67" s="13">
        <v>0</v>
      </c>
      <c r="J67" s="1" t="s">
        <v>29</v>
      </c>
      <c r="K67" s="1">
        <v>5</v>
      </c>
      <c r="L67" s="1">
        <v>24.6</v>
      </c>
      <c r="M67" s="1">
        <v>11.1</v>
      </c>
    </row>
    <row r="68" spans="1:13" x14ac:dyDescent="0.3">
      <c r="A68" s="1">
        <v>2020</v>
      </c>
      <c r="B68" s="1">
        <v>5</v>
      </c>
      <c r="C68" s="1">
        <v>2</v>
      </c>
      <c r="D68" s="1">
        <v>0</v>
      </c>
      <c r="E68" s="1">
        <f t="shared" si="42"/>
        <v>7</v>
      </c>
      <c r="F68" s="2">
        <f t="shared" si="43"/>
        <v>0</v>
      </c>
      <c r="G68" s="2">
        <f>B68+F68</f>
        <v>5</v>
      </c>
      <c r="H68" s="3">
        <f>G68/E68</f>
        <v>0.7142857142857143</v>
      </c>
      <c r="I68" s="1" t="s">
        <v>10</v>
      </c>
      <c r="J68" s="27" t="s">
        <v>14</v>
      </c>
      <c r="K68" s="1">
        <v>25</v>
      </c>
      <c r="L68" s="1">
        <v>10.5</v>
      </c>
      <c r="M68" s="1">
        <v>3.5</v>
      </c>
    </row>
    <row r="69" spans="1:13" x14ac:dyDescent="0.3">
      <c r="A69" s="1">
        <v>2019</v>
      </c>
      <c r="B69" s="1">
        <v>13</v>
      </c>
      <c r="C69" s="1">
        <v>13</v>
      </c>
      <c r="D69" s="1">
        <v>1</v>
      </c>
      <c r="E69" s="1">
        <f t="shared" si="42"/>
        <v>27</v>
      </c>
      <c r="F69" s="2">
        <f t="shared" si="43"/>
        <v>0.5</v>
      </c>
      <c r="G69" s="2">
        <f>B69+F69</f>
        <v>13.5</v>
      </c>
      <c r="H69" s="3">
        <f>G69/E69</f>
        <v>0.5</v>
      </c>
      <c r="I69" s="13">
        <v>0</v>
      </c>
      <c r="J69" s="1" t="s">
        <v>27</v>
      </c>
      <c r="K69" s="1">
        <v>30</v>
      </c>
      <c r="L69" s="1">
        <v>13.8</v>
      </c>
      <c r="M69" s="1">
        <v>12.7</v>
      </c>
    </row>
    <row r="70" spans="1:13" x14ac:dyDescent="0.3">
      <c r="A70" s="1">
        <v>2018</v>
      </c>
      <c r="B70" s="1">
        <v>18</v>
      </c>
      <c r="C70" s="1">
        <v>10</v>
      </c>
      <c r="D70" s="1">
        <v>0</v>
      </c>
      <c r="E70" s="1">
        <f t="shared" si="42"/>
        <v>28</v>
      </c>
      <c r="F70" s="2">
        <f t="shared" si="43"/>
        <v>0</v>
      </c>
      <c r="G70" s="2">
        <f>B70+F70</f>
        <v>18</v>
      </c>
      <c r="H70" s="3">
        <f>G70/E70</f>
        <v>0.6428571428571429</v>
      </c>
      <c r="I70" s="13">
        <v>0</v>
      </c>
      <c r="J70" s="1" t="s">
        <v>26</v>
      </c>
      <c r="K70" s="1">
        <v>24</v>
      </c>
      <c r="L70" s="1">
        <v>15.7</v>
      </c>
      <c r="M70" s="1">
        <v>10.7</v>
      </c>
    </row>
    <row r="71" spans="1:13" x14ac:dyDescent="0.3">
      <c r="A71" s="15" t="s">
        <v>8</v>
      </c>
      <c r="B71" s="15">
        <f>SUM(B66:B70)</f>
        <v>75</v>
      </c>
      <c r="C71" s="15">
        <f>SUM(C66:C70)</f>
        <v>35</v>
      </c>
      <c r="D71" s="15">
        <f>SUM(D66:D70)</f>
        <v>1</v>
      </c>
      <c r="E71" s="15">
        <f t="shared" si="42"/>
        <v>111</v>
      </c>
      <c r="F71" s="16">
        <f t="shared" si="43"/>
        <v>0.5</v>
      </c>
      <c r="G71" s="16">
        <f t="shared" ref="G71" si="46">B71+F71</f>
        <v>75.5</v>
      </c>
      <c r="H71" s="17">
        <f t="shared" ref="H71" si="47">G71/E71</f>
        <v>0.68018018018018023</v>
      </c>
      <c r="I71" s="15">
        <f>SUM(I66:I70)</f>
        <v>0</v>
      </c>
      <c r="J71" s="18"/>
      <c r="K71" s="15">
        <v>19.399999999999999</v>
      </c>
      <c r="L71" s="15">
        <v>16.579999999999998</v>
      </c>
      <c r="M71" s="15">
        <v>9.3800000000000008</v>
      </c>
    </row>
    <row r="73" spans="1:13" ht="28.8" x14ac:dyDescent="0.3">
      <c r="A73" s="28" t="s">
        <v>20</v>
      </c>
      <c r="B73" s="29" t="s">
        <v>3</v>
      </c>
      <c r="C73" s="29" t="s">
        <v>4</v>
      </c>
      <c r="D73" s="29" t="s">
        <v>5</v>
      </c>
      <c r="E73" s="29" t="s">
        <v>6</v>
      </c>
      <c r="F73" s="30"/>
      <c r="G73" s="30"/>
      <c r="H73" s="29" t="s">
        <v>7</v>
      </c>
      <c r="I73" s="28" t="s">
        <v>9</v>
      </c>
      <c r="J73" s="29" t="s">
        <v>11</v>
      </c>
      <c r="K73" s="28" t="s">
        <v>33</v>
      </c>
      <c r="L73" s="83" t="s">
        <v>42</v>
      </c>
      <c r="M73" s="83" t="s">
        <v>41</v>
      </c>
    </row>
    <row r="74" spans="1:13" x14ac:dyDescent="0.3">
      <c r="A74" s="1">
        <v>2022</v>
      </c>
      <c r="B74" s="1">
        <v>10</v>
      </c>
      <c r="C74" s="1">
        <v>13</v>
      </c>
      <c r="D74" s="1">
        <v>1</v>
      </c>
      <c r="E74" s="1">
        <f t="shared" ref="E74:E79" si="48">SUM(B74:D74)</f>
        <v>24</v>
      </c>
      <c r="F74" s="2">
        <f t="shared" ref="F74:F79" si="49">D74/2</f>
        <v>0.5</v>
      </c>
      <c r="G74" s="2">
        <f>B74+F74</f>
        <v>10.5</v>
      </c>
      <c r="H74" s="3">
        <f>G74/E74</f>
        <v>0.4375</v>
      </c>
      <c r="I74" s="13">
        <v>0</v>
      </c>
      <c r="J74" s="1" t="s">
        <v>30</v>
      </c>
      <c r="K74" s="1">
        <v>95</v>
      </c>
      <c r="L74" s="1">
        <v>1</v>
      </c>
      <c r="M74" s="1">
        <v>4.5999999999999996</v>
      </c>
    </row>
    <row r="75" spans="1:13" x14ac:dyDescent="0.3">
      <c r="A75" s="1">
        <v>2021</v>
      </c>
      <c r="B75" s="1">
        <v>15</v>
      </c>
      <c r="C75" s="1">
        <v>7</v>
      </c>
      <c r="D75" s="1">
        <v>1</v>
      </c>
      <c r="E75" s="1">
        <f t="shared" ref="E75:E78" si="50">SUM(B75:D75)</f>
        <v>23</v>
      </c>
      <c r="F75" s="2">
        <f t="shared" ref="F75:F78" si="51">D75/2</f>
        <v>0.5</v>
      </c>
      <c r="G75" s="2">
        <f t="shared" ref="G75" si="52">B75+F75</f>
        <v>15.5</v>
      </c>
      <c r="H75" s="3">
        <f t="shared" ref="H75" si="53">G75/E75</f>
        <v>0.67391304347826086</v>
      </c>
      <c r="I75" s="13">
        <v>0</v>
      </c>
      <c r="J75" s="1" t="s">
        <v>30</v>
      </c>
      <c r="K75" s="1">
        <v>49</v>
      </c>
      <c r="L75" s="1">
        <v>9.6999999999999993</v>
      </c>
      <c r="M75" s="1">
        <v>4.7</v>
      </c>
    </row>
    <row r="76" spans="1:13" x14ac:dyDescent="0.3">
      <c r="A76" s="1">
        <v>2020</v>
      </c>
      <c r="B76" s="1">
        <v>4</v>
      </c>
      <c r="C76" s="1">
        <v>2</v>
      </c>
      <c r="D76" s="1">
        <v>0</v>
      </c>
      <c r="E76" s="1">
        <f t="shared" si="50"/>
        <v>6</v>
      </c>
      <c r="F76" s="2">
        <f t="shared" si="51"/>
        <v>0</v>
      </c>
      <c r="G76" s="2">
        <f>B76+F76</f>
        <v>4</v>
      </c>
      <c r="H76" s="3">
        <f>G76/E76</f>
        <v>0.66666666666666663</v>
      </c>
      <c r="I76" s="1" t="s">
        <v>10</v>
      </c>
      <c r="J76" s="27" t="s">
        <v>14</v>
      </c>
      <c r="K76" s="1">
        <v>55</v>
      </c>
      <c r="L76" s="1">
        <v>5.0999999999999996</v>
      </c>
      <c r="M76" s="1">
        <v>-0.2</v>
      </c>
    </row>
    <row r="77" spans="1:13" x14ac:dyDescent="0.3">
      <c r="A77" s="1">
        <v>2019</v>
      </c>
      <c r="B77" s="1">
        <v>8</v>
      </c>
      <c r="C77" s="1">
        <v>16</v>
      </c>
      <c r="D77" s="1">
        <v>0</v>
      </c>
      <c r="E77" s="1">
        <f t="shared" si="50"/>
        <v>24</v>
      </c>
      <c r="F77" s="2">
        <f t="shared" si="51"/>
        <v>0</v>
      </c>
      <c r="G77" s="2">
        <f>B77+F77</f>
        <v>8</v>
      </c>
      <c r="H77" s="3">
        <f>G77/E77</f>
        <v>0.33333333333333331</v>
      </c>
      <c r="I77" s="13">
        <v>0</v>
      </c>
      <c r="J77" s="1" t="s">
        <v>30</v>
      </c>
      <c r="K77" s="1">
        <v>126</v>
      </c>
      <c r="L77" s="1">
        <v>-4.5999999999999996</v>
      </c>
      <c r="M77" s="1">
        <v>0.7</v>
      </c>
    </row>
    <row r="78" spans="1:13" x14ac:dyDescent="0.3">
      <c r="A78" s="1">
        <v>2018</v>
      </c>
      <c r="B78" s="1">
        <v>8</v>
      </c>
      <c r="C78" s="1">
        <v>11</v>
      </c>
      <c r="D78" s="1">
        <v>0</v>
      </c>
      <c r="E78" s="1">
        <f t="shared" si="50"/>
        <v>19</v>
      </c>
      <c r="F78" s="2">
        <f t="shared" si="51"/>
        <v>0</v>
      </c>
      <c r="G78" s="2">
        <f>B78+F78</f>
        <v>8</v>
      </c>
      <c r="H78" s="3">
        <f>G78/E78</f>
        <v>0.42105263157894735</v>
      </c>
      <c r="I78" s="13">
        <v>0</v>
      </c>
      <c r="J78" s="1" t="s">
        <v>30</v>
      </c>
      <c r="K78" s="1">
        <v>112</v>
      </c>
      <c r="L78" s="1">
        <v>-5.8</v>
      </c>
      <c r="M78" s="1">
        <v>-3.2</v>
      </c>
    </row>
    <row r="79" spans="1:13" x14ac:dyDescent="0.3">
      <c r="A79" s="58" t="s">
        <v>8</v>
      </c>
      <c r="B79" s="58">
        <f>SUM(B74:B78)</f>
        <v>45</v>
      </c>
      <c r="C79" s="58">
        <f>SUM(C74:C78)</f>
        <v>49</v>
      </c>
      <c r="D79" s="58">
        <f>SUM(D74:D78)</f>
        <v>2</v>
      </c>
      <c r="E79" s="58">
        <f t="shared" si="48"/>
        <v>96</v>
      </c>
      <c r="F79" s="59">
        <f t="shared" si="49"/>
        <v>1</v>
      </c>
      <c r="G79" s="59">
        <f t="shared" ref="G79" si="54">B79+F79</f>
        <v>46</v>
      </c>
      <c r="H79" s="60">
        <f t="shared" ref="H79" si="55">G79/E79</f>
        <v>0.47916666666666669</v>
      </c>
      <c r="I79" s="58">
        <f>SUM(I74:I78)</f>
        <v>0</v>
      </c>
      <c r="J79" s="61"/>
      <c r="K79" s="58">
        <v>88.6</v>
      </c>
      <c r="L79" s="58">
        <v>1.08</v>
      </c>
      <c r="M79" s="58">
        <v>1.28</v>
      </c>
    </row>
    <row r="81" spans="1:13" ht="28.8" x14ac:dyDescent="0.3">
      <c r="A81" s="41" t="s">
        <v>24</v>
      </c>
      <c r="B81" s="42" t="s">
        <v>3</v>
      </c>
      <c r="C81" s="42" t="s">
        <v>4</v>
      </c>
      <c r="D81" s="42" t="s">
        <v>5</v>
      </c>
      <c r="E81" s="42" t="s">
        <v>6</v>
      </c>
      <c r="F81" s="43"/>
      <c r="G81" s="43"/>
      <c r="H81" s="42" t="s">
        <v>7</v>
      </c>
      <c r="I81" s="41" t="s">
        <v>9</v>
      </c>
      <c r="J81" s="42" t="s">
        <v>11</v>
      </c>
      <c r="K81" s="41" t="s">
        <v>33</v>
      </c>
      <c r="L81" s="41" t="s">
        <v>42</v>
      </c>
      <c r="M81" s="41" t="s">
        <v>41</v>
      </c>
    </row>
    <row r="82" spans="1:13" x14ac:dyDescent="0.3">
      <c r="A82" s="1">
        <v>2022</v>
      </c>
      <c r="B82" s="1">
        <v>17</v>
      </c>
      <c r="C82" s="1">
        <v>3</v>
      </c>
      <c r="D82" s="1">
        <v>0</v>
      </c>
      <c r="E82" s="1">
        <f t="shared" ref="E82:E87" si="56">SUM(B82:D82)</f>
        <v>20</v>
      </c>
      <c r="F82" s="2">
        <f t="shared" ref="F82:F87" si="57">D82/2</f>
        <v>0</v>
      </c>
      <c r="G82" s="2">
        <f>B82+F82</f>
        <v>17</v>
      </c>
      <c r="H82" s="3">
        <f>G82/E82</f>
        <v>0.85</v>
      </c>
      <c r="I82" s="13">
        <v>1</v>
      </c>
      <c r="J82" s="1" t="s">
        <v>26</v>
      </c>
      <c r="K82" s="1">
        <v>6</v>
      </c>
      <c r="L82" s="1">
        <v>22.8</v>
      </c>
      <c r="M82" s="1">
        <v>12.2</v>
      </c>
    </row>
    <row r="83" spans="1:13" x14ac:dyDescent="0.3">
      <c r="A83" s="1">
        <v>2021</v>
      </c>
      <c r="B83" s="1">
        <v>12</v>
      </c>
      <c r="C83" s="1">
        <v>3</v>
      </c>
      <c r="D83" s="1">
        <v>0</v>
      </c>
      <c r="E83" s="1">
        <f t="shared" si="56"/>
        <v>15</v>
      </c>
      <c r="F83" s="2">
        <f t="shared" si="57"/>
        <v>0</v>
      </c>
      <c r="G83" s="2">
        <f t="shared" ref="G83" si="58">B83+F83</f>
        <v>12</v>
      </c>
      <c r="H83" s="3">
        <f t="shared" ref="H83" si="59">G83/E83</f>
        <v>0.8</v>
      </c>
      <c r="I83" s="13">
        <v>0</v>
      </c>
      <c r="J83" s="1" t="s">
        <v>18</v>
      </c>
      <c r="K83" s="1">
        <v>9</v>
      </c>
      <c r="L83" s="1">
        <v>22.6</v>
      </c>
      <c r="M83" s="1">
        <v>13.9</v>
      </c>
    </row>
    <row r="84" spans="1:13" x14ac:dyDescent="0.3">
      <c r="A84" s="1">
        <v>2020</v>
      </c>
      <c r="B84" s="1">
        <v>6</v>
      </c>
      <c r="C84" s="1">
        <v>2</v>
      </c>
      <c r="D84" s="1">
        <v>0</v>
      </c>
      <c r="E84" s="1">
        <f t="shared" si="56"/>
        <v>8</v>
      </c>
      <c r="F84" s="2">
        <f t="shared" si="57"/>
        <v>0</v>
      </c>
      <c r="G84" s="2">
        <f>B84+F84</f>
        <v>6</v>
      </c>
      <c r="H84" s="3">
        <f>G84/E84</f>
        <v>0.75</v>
      </c>
      <c r="I84" s="1" t="s">
        <v>10</v>
      </c>
      <c r="J84" s="27" t="s">
        <v>14</v>
      </c>
      <c r="K84" s="1">
        <v>12</v>
      </c>
      <c r="L84" s="1">
        <v>14.2</v>
      </c>
      <c r="M84" s="1">
        <v>7.6</v>
      </c>
    </row>
    <row r="85" spans="1:13" x14ac:dyDescent="0.3">
      <c r="A85" s="1">
        <v>2019</v>
      </c>
      <c r="B85" s="1">
        <v>15</v>
      </c>
      <c r="C85" s="1">
        <v>5</v>
      </c>
      <c r="D85" s="1">
        <v>0</v>
      </c>
      <c r="E85" s="1">
        <f t="shared" si="56"/>
        <v>20</v>
      </c>
      <c r="F85" s="2">
        <f t="shared" si="57"/>
        <v>0</v>
      </c>
      <c r="G85" s="2">
        <f>B85+F85</f>
        <v>15</v>
      </c>
      <c r="H85" s="3">
        <f>G85/E85</f>
        <v>0.75</v>
      </c>
      <c r="I85" s="13">
        <v>0</v>
      </c>
      <c r="J85" s="1" t="s">
        <v>26</v>
      </c>
      <c r="K85" s="1">
        <v>7</v>
      </c>
      <c r="L85" s="1">
        <v>22.9</v>
      </c>
      <c r="M85" s="1">
        <v>15</v>
      </c>
    </row>
    <row r="86" spans="1:13" x14ac:dyDescent="0.3">
      <c r="A86" s="1">
        <v>2018</v>
      </c>
      <c r="B86" s="1">
        <v>20</v>
      </c>
      <c r="C86" s="1">
        <v>4</v>
      </c>
      <c r="D86" s="1">
        <v>0</v>
      </c>
      <c r="E86" s="1">
        <f t="shared" si="56"/>
        <v>24</v>
      </c>
      <c r="F86" s="2">
        <f t="shared" si="57"/>
        <v>0</v>
      </c>
      <c r="G86" s="2">
        <f>B86+F86</f>
        <v>20</v>
      </c>
      <c r="H86" s="3">
        <f>G86/E86</f>
        <v>0.83333333333333337</v>
      </c>
      <c r="I86" s="13">
        <v>1</v>
      </c>
      <c r="J86" s="1" t="s">
        <v>27</v>
      </c>
      <c r="K86" s="1">
        <v>2</v>
      </c>
      <c r="L86" s="1">
        <v>27.3</v>
      </c>
      <c r="M86" s="1">
        <v>15.5</v>
      </c>
    </row>
    <row r="87" spans="1:13" x14ac:dyDescent="0.3">
      <c r="A87" s="62" t="s">
        <v>8</v>
      </c>
      <c r="B87" s="62">
        <f>SUM(B82:B86)</f>
        <v>70</v>
      </c>
      <c r="C87" s="62">
        <f>SUM(C82:C86)</f>
        <v>17</v>
      </c>
      <c r="D87" s="62">
        <f>SUM(D82:D86)</f>
        <v>0</v>
      </c>
      <c r="E87" s="62">
        <f t="shared" si="56"/>
        <v>87</v>
      </c>
      <c r="F87" s="63">
        <f t="shared" si="57"/>
        <v>0</v>
      </c>
      <c r="G87" s="63">
        <f t="shared" ref="G87" si="60">B87+F87</f>
        <v>70</v>
      </c>
      <c r="H87" s="64">
        <f t="shared" ref="H87" si="61">G87/E87</f>
        <v>0.8045977011494253</v>
      </c>
      <c r="I87" s="62">
        <f>SUM(I82:I86)</f>
        <v>2</v>
      </c>
      <c r="J87" s="65"/>
      <c r="K87" s="62">
        <v>6.6</v>
      </c>
      <c r="L87" s="62">
        <v>22.2</v>
      </c>
      <c r="M87" s="62">
        <v>12.74</v>
      </c>
    </row>
    <row r="88" spans="1:13" x14ac:dyDescent="0.3">
      <c r="A88" s="37"/>
      <c r="B88" s="37"/>
      <c r="C88" s="37"/>
      <c r="D88" s="37"/>
      <c r="E88" s="37"/>
      <c r="F88" s="38"/>
      <c r="G88" s="38"/>
      <c r="H88" s="39"/>
      <c r="I88" s="37"/>
      <c r="J88" s="40"/>
    </row>
    <row r="89" spans="1:13" ht="28.8" x14ac:dyDescent="0.3">
      <c r="A89" s="31" t="s">
        <v>21</v>
      </c>
      <c r="B89" s="32" t="s">
        <v>3</v>
      </c>
      <c r="C89" s="32" t="s">
        <v>4</v>
      </c>
      <c r="D89" s="32" t="s">
        <v>5</v>
      </c>
      <c r="E89" s="32" t="s">
        <v>6</v>
      </c>
      <c r="F89" s="33"/>
      <c r="G89" s="33"/>
      <c r="H89" s="32" t="s">
        <v>7</v>
      </c>
      <c r="I89" s="31" t="s">
        <v>9</v>
      </c>
      <c r="J89" s="32" t="s">
        <v>11</v>
      </c>
      <c r="K89" s="31" t="s">
        <v>33</v>
      </c>
      <c r="L89" s="31" t="s">
        <v>42</v>
      </c>
      <c r="M89" s="31" t="s">
        <v>41</v>
      </c>
    </row>
    <row r="90" spans="1:13" x14ac:dyDescent="0.3">
      <c r="A90" s="1">
        <v>2022</v>
      </c>
      <c r="B90" s="1">
        <v>5</v>
      </c>
      <c r="C90" s="1">
        <v>13</v>
      </c>
      <c r="D90" s="1">
        <v>0</v>
      </c>
      <c r="E90" s="1">
        <f t="shared" ref="E90:E95" si="62">SUM(B90:D90)</f>
        <v>18</v>
      </c>
      <c r="F90" s="2">
        <f t="shared" ref="F90:F95" si="63">D90/2</f>
        <v>0</v>
      </c>
      <c r="G90" s="2">
        <f>B90+F90</f>
        <v>5</v>
      </c>
      <c r="H90" s="3">
        <f>G90/E90</f>
        <v>0.27777777777777779</v>
      </c>
      <c r="I90" s="13">
        <v>0</v>
      </c>
      <c r="J90" s="1" t="s">
        <v>16</v>
      </c>
      <c r="K90" s="13">
        <v>164</v>
      </c>
      <c r="L90" s="1">
        <v>-11</v>
      </c>
      <c r="M90" s="1">
        <v>-3.7</v>
      </c>
    </row>
    <row r="91" spans="1:13" x14ac:dyDescent="0.3">
      <c r="A91" s="1">
        <v>2021</v>
      </c>
      <c r="B91" s="1">
        <v>10</v>
      </c>
      <c r="C91" s="1">
        <v>6</v>
      </c>
      <c r="D91" s="1">
        <v>0</v>
      </c>
      <c r="E91" s="1">
        <f t="shared" si="62"/>
        <v>16</v>
      </c>
      <c r="F91" s="2">
        <f t="shared" si="63"/>
        <v>0</v>
      </c>
      <c r="G91" s="2">
        <f t="shared" ref="G91" si="64">B91+F91</f>
        <v>10</v>
      </c>
      <c r="H91" s="3">
        <f t="shared" ref="H91" si="65">G91/E91</f>
        <v>0.625</v>
      </c>
      <c r="I91" s="13">
        <v>0</v>
      </c>
      <c r="J91" s="1" t="s">
        <v>19</v>
      </c>
      <c r="K91" s="1">
        <v>81</v>
      </c>
      <c r="L91" s="1">
        <v>3.5</v>
      </c>
      <c r="M91" s="1">
        <v>-0.5</v>
      </c>
    </row>
    <row r="92" spans="1:13" x14ac:dyDescent="0.3">
      <c r="A92" s="1">
        <v>2020</v>
      </c>
      <c r="B92" s="1">
        <v>1</v>
      </c>
      <c r="C92" s="1">
        <v>5</v>
      </c>
      <c r="D92" s="1">
        <v>0</v>
      </c>
      <c r="E92" s="1">
        <f t="shared" si="62"/>
        <v>6</v>
      </c>
      <c r="F92" s="2">
        <f t="shared" si="63"/>
        <v>0</v>
      </c>
      <c r="G92" s="2">
        <f>B92+F92</f>
        <v>1</v>
      </c>
      <c r="H92" s="3">
        <f>G92/E92</f>
        <v>0.16666666666666666</v>
      </c>
      <c r="I92" s="1" t="s">
        <v>10</v>
      </c>
      <c r="J92" s="27" t="s">
        <v>14</v>
      </c>
      <c r="K92" s="1">
        <v>130</v>
      </c>
      <c r="L92" s="1">
        <v>-9.5</v>
      </c>
      <c r="M92" s="1">
        <v>0.9</v>
      </c>
    </row>
    <row r="93" spans="1:13" x14ac:dyDescent="0.3">
      <c r="A93" s="1">
        <v>2019</v>
      </c>
      <c r="B93" s="1">
        <v>2</v>
      </c>
      <c r="C93" s="1">
        <v>16</v>
      </c>
      <c r="D93" s="1">
        <v>0</v>
      </c>
      <c r="E93" s="1">
        <f t="shared" si="62"/>
        <v>18</v>
      </c>
      <c r="F93" s="2">
        <f t="shared" si="63"/>
        <v>0</v>
      </c>
      <c r="G93" s="2">
        <f>B93+F93</f>
        <v>2</v>
      </c>
      <c r="H93" s="3">
        <f>G93/E93</f>
        <v>0.1111111111111111</v>
      </c>
      <c r="I93" s="13">
        <v>0</v>
      </c>
      <c r="J93" s="1" t="s">
        <v>16</v>
      </c>
      <c r="K93" s="1">
        <v>160</v>
      </c>
      <c r="L93" s="1">
        <v>-12.2</v>
      </c>
      <c r="M93" s="1">
        <v>2.5</v>
      </c>
    </row>
    <row r="94" spans="1:13" x14ac:dyDescent="0.3">
      <c r="A94" s="1">
        <v>2018</v>
      </c>
      <c r="B94" s="1">
        <v>7</v>
      </c>
      <c r="C94" s="1">
        <v>14</v>
      </c>
      <c r="D94" s="1">
        <v>0</v>
      </c>
      <c r="E94" s="1">
        <f t="shared" si="62"/>
        <v>21</v>
      </c>
      <c r="F94" s="2">
        <f t="shared" si="63"/>
        <v>0</v>
      </c>
      <c r="G94" s="2">
        <f>B94+F94</f>
        <v>7</v>
      </c>
      <c r="H94" s="3">
        <f>G94/E94</f>
        <v>0.33333333333333331</v>
      </c>
      <c r="I94" s="13">
        <v>0</v>
      </c>
      <c r="J94" s="1" t="s">
        <v>19</v>
      </c>
      <c r="K94" s="1">
        <v>109</v>
      </c>
      <c r="L94" s="1">
        <v>-5.3</v>
      </c>
      <c r="M94" s="1">
        <v>1</v>
      </c>
    </row>
    <row r="95" spans="1:13" x14ac:dyDescent="0.3">
      <c r="A95" s="50" t="s">
        <v>8</v>
      </c>
      <c r="B95" s="50">
        <f>SUM(B90:B94)</f>
        <v>25</v>
      </c>
      <c r="C95" s="50">
        <f>SUM(C90:C94)</f>
        <v>54</v>
      </c>
      <c r="D95" s="50">
        <f>SUM(D90:D94)</f>
        <v>0</v>
      </c>
      <c r="E95" s="50">
        <f t="shared" si="62"/>
        <v>79</v>
      </c>
      <c r="F95" s="51">
        <f t="shared" si="63"/>
        <v>0</v>
      </c>
      <c r="G95" s="51">
        <f t="shared" ref="G95" si="66">B95+F95</f>
        <v>25</v>
      </c>
      <c r="H95" s="52">
        <f t="shared" ref="H95" si="67">G95/E95</f>
        <v>0.31645569620253167</v>
      </c>
      <c r="I95" s="50">
        <f>SUM(I90:I94)</f>
        <v>0</v>
      </c>
      <c r="J95" s="53"/>
      <c r="K95" s="50">
        <v>129</v>
      </c>
      <c r="L95" s="50">
        <v>-6.9</v>
      </c>
      <c r="M95" s="50">
        <v>0.02</v>
      </c>
    </row>
    <row r="97" spans="1:13" ht="28.8" x14ac:dyDescent="0.3">
      <c r="A97" s="84" t="s">
        <v>22</v>
      </c>
      <c r="B97" s="85" t="s">
        <v>3</v>
      </c>
      <c r="C97" s="85" t="s">
        <v>4</v>
      </c>
      <c r="D97" s="85" t="s">
        <v>5</v>
      </c>
      <c r="E97" s="85" t="s">
        <v>6</v>
      </c>
      <c r="F97" s="86"/>
      <c r="G97" s="86"/>
      <c r="H97" s="85" t="s">
        <v>7</v>
      </c>
      <c r="I97" s="84" t="s">
        <v>9</v>
      </c>
      <c r="J97" s="85" t="s">
        <v>11</v>
      </c>
      <c r="K97" s="84" t="s">
        <v>33</v>
      </c>
      <c r="L97" s="84" t="s">
        <v>42</v>
      </c>
      <c r="M97" s="84" t="s">
        <v>41</v>
      </c>
    </row>
    <row r="98" spans="1:13" x14ac:dyDescent="0.3">
      <c r="A98" s="1">
        <v>2022</v>
      </c>
      <c r="B98" s="1">
        <v>3</v>
      </c>
      <c r="C98" s="1">
        <v>16</v>
      </c>
      <c r="D98" s="1">
        <v>0</v>
      </c>
      <c r="E98" s="1">
        <f t="shared" ref="E98:E103" si="68">SUM(B98:D98)</f>
        <v>19</v>
      </c>
      <c r="F98" s="2">
        <f t="shared" ref="F98:F103" si="69">D98/2</f>
        <v>0</v>
      </c>
      <c r="G98" s="2">
        <f>B98+F98</f>
        <v>3</v>
      </c>
      <c r="H98" s="3">
        <f>G98/E98</f>
        <v>0.15789473684210525</v>
      </c>
      <c r="I98" s="13">
        <v>0</v>
      </c>
      <c r="J98" s="1" t="s">
        <v>18</v>
      </c>
      <c r="K98" s="1">
        <v>134</v>
      </c>
      <c r="L98" s="1">
        <v>-5.8</v>
      </c>
      <c r="M98" s="1">
        <v>6.8</v>
      </c>
    </row>
    <row r="99" spans="1:13" x14ac:dyDescent="0.3">
      <c r="A99" s="1">
        <v>2021</v>
      </c>
      <c r="B99" s="1">
        <v>6</v>
      </c>
      <c r="C99" s="1">
        <v>13</v>
      </c>
      <c r="D99" s="1">
        <v>2</v>
      </c>
      <c r="E99" s="1">
        <f t="shared" si="68"/>
        <v>21</v>
      </c>
      <c r="F99" s="2">
        <f t="shared" si="69"/>
        <v>1</v>
      </c>
      <c r="G99" s="2">
        <f t="shared" ref="G99" si="70">B99+F99</f>
        <v>7</v>
      </c>
      <c r="H99" s="3">
        <f t="shared" ref="H99" si="71">G99/E99</f>
        <v>0.33333333333333331</v>
      </c>
      <c r="I99" s="13">
        <v>0</v>
      </c>
      <c r="J99" s="1" t="s">
        <v>18</v>
      </c>
      <c r="K99" s="1">
        <v>90</v>
      </c>
      <c r="L99" s="1">
        <v>2.1</v>
      </c>
      <c r="M99" s="1">
        <v>8.8000000000000007</v>
      </c>
    </row>
    <row r="100" spans="1:13" x14ac:dyDescent="0.3">
      <c r="A100" s="1">
        <v>2020</v>
      </c>
      <c r="B100" s="1">
        <v>3</v>
      </c>
      <c r="C100" s="1">
        <v>4</v>
      </c>
      <c r="D100" s="1">
        <v>0</v>
      </c>
      <c r="E100" s="1">
        <f t="shared" si="68"/>
        <v>7</v>
      </c>
      <c r="F100" s="2">
        <f t="shared" si="69"/>
        <v>0</v>
      </c>
      <c r="G100" s="2">
        <f>B100+F100</f>
        <v>3</v>
      </c>
      <c r="H100" s="3">
        <f>G100/E100</f>
        <v>0.42857142857142855</v>
      </c>
      <c r="I100" s="1" t="s">
        <v>10</v>
      </c>
      <c r="J100" s="27" t="s">
        <v>14</v>
      </c>
      <c r="K100" s="1">
        <v>97</v>
      </c>
      <c r="L100" s="1">
        <v>-2.8</v>
      </c>
      <c r="M100" s="1">
        <v>0.2</v>
      </c>
    </row>
    <row r="101" spans="1:13" x14ac:dyDescent="0.3">
      <c r="A101" s="1">
        <v>2019</v>
      </c>
      <c r="B101" s="1">
        <v>4</v>
      </c>
      <c r="C101" s="1">
        <v>14</v>
      </c>
      <c r="D101" s="1">
        <v>0</v>
      </c>
      <c r="E101" s="1">
        <f t="shared" si="68"/>
        <v>18</v>
      </c>
      <c r="F101" s="2">
        <f t="shared" si="69"/>
        <v>0</v>
      </c>
      <c r="G101" s="2">
        <f>B101+F101</f>
        <v>4</v>
      </c>
      <c r="H101" s="3">
        <f>G101/E101</f>
        <v>0.22222222222222221</v>
      </c>
      <c r="I101" s="13">
        <v>0</v>
      </c>
      <c r="J101" s="1" t="s">
        <v>18</v>
      </c>
      <c r="K101" s="1">
        <v>102</v>
      </c>
      <c r="L101" s="1">
        <v>0.2</v>
      </c>
      <c r="M101" s="1">
        <v>10.3</v>
      </c>
    </row>
    <row r="102" spans="1:13" x14ac:dyDescent="0.3">
      <c r="A102" s="1">
        <v>2018</v>
      </c>
      <c r="B102" s="1">
        <v>5</v>
      </c>
      <c r="C102" s="1">
        <v>13</v>
      </c>
      <c r="D102" s="1">
        <v>1</v>
      </c>
      <c r="E102" s="1">
        <f t="shared" si="68"/>
        <v>19</v>
      </c>
      <c r="F102" s="2">
        <f t="shared" si="69"/>
        <v>0.5</v>
      </c>
      <c r="G102" s="2">
        <f>B102+F102</f>
        <v>5.5</v>
      </c>
      <c r="H102" s="3">
        <f>G102/E102</f>
        <v>0.28947368421052633</v>
      </c>
      <c r="I102" s="13">
        <v>0</v>
      </c>
      <c r="J102" s="1" t="s">
        <v>18</v>
      </c>
      <c r="K102" s="1">
        <v>73</v>
      </c>
      <c r="L102" s="1">
        <v>2.2999999999999998</v>
      </c>
      <c r="M102" s="1">
        <v>10.3</v>
      </c>
    </row>
    <row r="103" spans="1:13" x14ac:dyDescent="0.3">
      <c r="A103" s="19" t="s">
        <v>8</v>
      </c>
      <c r="B103" s="19">
        <f>SUM(B98:B102)</f>
        <v>21</v>
      </c>
      <c r="C103" s="19">
        <f>SUM(C98:C102)</f>
        <v>60</v>
      </c>
      <c r="D103" s="19">
        <f>SUM(D98:D102)</f>
        <v>3</v>
      </c>
      <c r="E103" s="19">
        <f t="shared" si="68"/>
        <v>84</v>
      </c>
      <c r="F103" s="20">
        <f t="shared" si="69"/>
        <v>1.5</v>
      </c>
      <c r="G103" s="20">
        <f t="shared" ref="G103" si="72">B103+F103</f>
        <v>22.5</v>
      </c>
      <c r="H103" s="21">
        <f t="shared" ref="H103" si="73">G103/E103</f>
        <v>0.26785714285714285</v>
      </c>
      <c r="I103" s="19">
        <f>SUM(I98:I102)</f>
        <v>0</v>
      </c>
      <c r="J103" s="22"/>
      <c r="K103" s="19">
        <v>99.2</v>
      </c>
      <c r="L103" s="19">
        <v>-0.8</v>
      </c>
      <c r="M103" s="19">
        <v>7.32</v>
      </c>
    </row>
  </sheetData>
  <printOptions horizontalCentered="1" gridLines="1"/>
  <pageMargins left="0.25" right="0.25" top="0.75" bottom="0.75" header="0.3" footer="0.3"/>
  <pageSetup orientation="portrait" r:id="rId1"/>
  <headerFooter>
    <oddHeader>&amp;L&amp;"-,Bold Italic"&amp;8&amp;D @ &amp;T&amp;C&amp;"-,Bold"&amp;12Lexington County Boys Soccer Comparison (2018-22)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Lex-Co-BSO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Heise, Kyle</dc:creator>
  <cp:lastModifiedBy>GCA38</cp:lastModifiedBy>
  <cp:lastPrinted>2022-03-24T19:49:23Z</cp:lastPrinted>
  <dcterms:created xsi:type="dcterms:W3CDTF">2021-04-02T17:53:11Z</dcterms:created>
  <dcterms:modified xsi:type="dcterms:W3CDTF">2022-05-25T18:09:15Z</dcterms:modified>
</cp:coreProperties>
</file>